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morphumltd-my.sharepoint.com/personal/andrew_rossaak_morphum_com/Documents/Hunua/Diversion loss of value/Hunual workshop 3f/"/>
    </mc:Choice>
  </mc:AlternateContent>
  <xr:revisionPtr revIDLastSave="162" documentId="13_ncr:1_{14AFCF84-040B-4628-B542-BC132F25894F}" xr6:coauthVersionLast="47" xr6:coauthVersionMax="47" xr10:uidLastSave="{8D219F01-256B-42F7-B05F-0E7F628E605D}"/>
  <bookViews>
    <workbookView xWindow="14490" yWindow="-16320" windowWidth="29040" windowHeight="15720" xr2:uid="{00000000-000D-0000-FFFF-FFFF00000000}"/>
  </bookViews>
  <sheets>
    <sheet name="Assumptions " sheetId="1" r:id="rId1"/>
    <sheet name="ECR"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2" l="1"/>
  <c r="B16" i="2"/>
  <c r="B18" i="2" l="1"/>
  <c r="B19" i="2" l="1"/>
  <c r="B21" i="2" s="1"/>
  <c r="B20" i="2"/>
</calcChain>
</file>

<file path=xl/sharedStrings.xml><?xml version="1.0" encoding="utf-8"?>
<sst xmlns="http://schemas.openxmlformats.org/spreadsheetml/2006/main" count="121" uniqueCount="105">
  <si>
    <t xml:space="preserve">Variable </t>
  </si>
  <si>
    <t xml:space="preserve">Current </t>
  </si>
  <si>
    <t>Diversion</t>
  </si>
  <si>
    <t xml:space="preserve">Scenario </t>
  </si>
  <si>
    <t xml:space="preserve">Natural stream channel withmature native riparian areas &gt;20m </t>
  </si>
  <si>
    <t>Diversion constructed stream through bedrock</t>
  </si>
  <si>
    <t>Hydraulic</t>
  </si>
  <si>
    <t>Vchann</t>
  </si>
  <si>
    <t xml:space="preserve">Score  for 'Natural channel with no modification' </t>
  </si>
  <si>
    <t xml:space="preserve">Score for 'Natural channel with no modification' not retained. ' The  'Natural channel, but flow patterns affected by reduction in roughness elements' fits better due to increased gradient and engineered channel.  </t>
  </si>
  <si>
    <t>Vlining</t>
  </si>
  <si>
    <t>Score 0.95 for 'Natural channel with no modification', 0.05 for 'Bed with unnatural loading of fine silt'</t>
  </si>
  <si>
    <t>Score 0.01 for 'Natural channel with no modification' for natural sections, score 0.1 for Bank OR bed lined with permeable artifical lining increased to take into account the creation of the rock riffles and enhancements. Scored of 0.8   for bed or bank lined with impermeable lining (as per design method). This also results in a loss of hyporheic exchange.</t>
  </si>
  <si>
    <t>Vpipe</t>
  </si>
  <si>
    <t xml:space="preserve">No stormwater pipes present </t>
  </si>
  <si>
    <t>Score remains the same.</t>
  </si>
  <si>
    <t>Vbank</t>
  </si>
  <si>
    <t>Score 1 for 'Movement of flood flows onto and across the floodplain is not restricted by any artifical structures or modifications'</t>
  </si>
  <si>
    <t>Score 1  for floodplain present, but connectivity  to the full flooplain restricted  by modification. This is due to confinement of diversion between pit and rock wal leading to limited floodplain and constrictions. Floodplain constructed is a maximum of 10m and then only on one side of the stream.  This scoring is considered generous.</t>
  </si>
  <si>
    <t>Vrough</t>
  </si>
  <si>
    <t xml:space="preserve">Scored for mature indigenous vegetation with diverse canopy and under-story. </t>
  </si>
  <si>
    <t xml:space="preserve">Scored for likely outcome of planting as:  Regenerating indigenous vegetation in late stage of succession. Again, within the time period contempalted for restoration of value, this is generous. </t>
  </si>
  <si>
    <t>Vbarr</t>
  </si>
  <si>
    <t xml:space="preserve">No barriers </t>
  </si>
  <si>
    <t>No change (although waterfall is proposed)</t>
  </si>
  <si>
    <t>Vchanshape</t>
  </si>
  <si>
    <t xml:space="preserve">Auto Populated </t>
  </si>
  <si>
    <t xml:space="preserve">Biogeochemical </t>
  </si>
  <si>
    <t>Vshade</t>
  </si>
  <si>
    <t xml:space="preserve">Score 70% as very high shading and 30% for High shading.  </t>
  </si>
  <si>
    <t>Narrow riparian areas in parts will limit the potential shading. The high rock wall to the east will create some moring shade.  Score 50% for high shading, 25% for moderate shading and 25% for Low shading.</t>
  </si>
  <si>
    <t>Vdod</t>
  </si>
  <si>
    <t>Scored as optimal</t>
  </si>
  <si>
    <t>Score stays the same with design features to maintain this.</t>
  </si>
  <si>
    <t>Vveloc</t>
  </si>
  <si>
    <t>Relatively uniform velocity across 10 points</t>
  </si>
  <si>
    <t>Velocity figures used are the same as the existing measurements. Desig should be able to achieve this.</t>
  </si>
  <si>
    <t>Vdepth</t>
  </si>
  <si>
    <t xml:space="preserve">Based on existing channel </t>
  </si>
  <si>
    <t xml:space="preserve">This is estimated for low  flow at 0.2 ( also considering Table 5 in the Preliminary Design and Effects Technical Report). This is not an important metric in the calculation and follows existing values. </t>
  </si>
  <si>
    <t>Vripar</t>
  </si>
  <si>
    <t>Score for 20 m either side of watercourse</t>
  </si>
  <si>
    <t>Vdecid</t>
  </si>
  <si>
    <t>No deciduous species, score of 1</t>
  </si>
  <si>
    <t>Vmacro</t>
  </si>
  <si>
    <t>The reach scored 2% for small amount of macrophytes.</t>
  </si>
  <si>
    <t>Assumed to be the same.</t>
  </si>
  <si>
    <t>Vretain</t>
  </si>
  <si>
    <t>Vsurf</t>
  </si>
  <si>
    <t xml:space="preserve">Substrate mix of gravels and boulders. Interestingly no wood from a mture canopy recorded. </t>
  </si>
  <si>
    <t xml:space="preserve">Assumed the mix of gravels and boulders to be the same, however this will not likely be flow formed materials. </t>
  </si>
  <si>
    <t>Vripfilt</t>
  </si>
  <si>
    <t>Scored 1 for 'Very high filtering activity'</t>
  </si>
  <si>
    <t>Channel confined with limited inflows along length. Scored  as moderate filtering activity</t>
  </si>
  <si>
    <t xml:space="preserve">Habitat Provision </t>
  </si>
  <si>
    <t>Vgalspwn</t>
  </si>
  <si>
    <t>A total of 40 m of near-flat banks</t>
  </si>
  <si>
    <t>This is difficult to estimate based on the designed provided so assume similar.</t>
  </si>
  <si>
    <t>Vgalqual</t>
  </si>
  <si>
    <t>Indicated medium qaulity</t>
  </si>
  <si>
    <t>No change</t>
  </si>
  <si>
    <t>Vgobspwn</t>
  </si>
  <si>
    <t>Vphyshab</t>
  </si>
  <si>
    <t>Existing stream has optimal habitat diversity, habitat abundance, hydrologic heterogeniety, shade  and riparian bank integrity.  Scored 0.91</t>
  </si>
  <si>
    <t>Scores maintained for habitat diversity, habitat abundance, hydrologic heterogeniety. Score reduced for chanel shade due to narrow riparian extents in places (sub optimal) and riparian integrity  within 20m (marginal). Scored 0.79</t>
  </si>
  <si>
    <t>Vwatqual</t>
  </si>
  <si>
    <t>Wellsshaded so scored  1</t>
  </si>
  <si>
    <t>Partial shade so scored 2</t>
  </si>
  <si>
    <t>Vimperv</t>
  </si>
  <si>
    <t xml:space="preserve">Scored 0.8 - &lt; 10% impervious and medium first flush controls. </t>
  </si>
  <si>
    <t xml:space="preserve">Scored  as impervious of catchment increased with rock faces and reduced first flush processing. </t>
  </si>
  <si>
    <t xml:space="preserve">Biodiversity </t>
  </si>
  <si>
    <t>Vfish</t>
  </si>
  <si>
    <t xml:space="preserve">No change - guidelines do not allow for assumption to this variable </t>
  </si>
  <si>
    <t>Vmci</t>
  </si>
  <si>
    <t>Vept</t>
  </si>
  <si>
    <t>Vinvert</t>
  </si>
  <si>
    <t>Vripcond</t>
  </si>
  <si>
    <t>Vripconn</t>
  </si>
  <si>
    <t>Score 1 as none of stream is impeded</t>
  </si>
  <si>
    <t>Score decreased to 0.8 to reflect limited riparian connectivity in places due to confinement.</t>
  </si>
  <si>
    <t>Mangapū (SEV2 trib to diversion)</t>
  </si>
  <si>
    <t>Notes</t>
  </si>
  <si>
    <t>Width (m)</t>
  </si>
  <si>
    <t>Length (m)</t>
  </si>
  <si>
    <t>Length and width assumed to remain.</t>
  </si>
  <si>
    <t>Streambed area impact (m2)</t>
  </si>
  <si>
    <t>(570 * 1.1)</t>
  </si>
  <si>
    <t>SEV Current (Full SEV)</t>
  </si>
  <si>
    <t>SEVi-P</t>
  </si>
  <si>
    <t>SEVi-I</t>
  </si>
  <si>
    <t>lost stream</t>
  </si>
  <si>
    <t>SEVm-C</t>
  </si>
  <si>
    <t>No stream - quarry rock</t>
  </si>
  <si>
    <t>SEVm-P</t>
  </si>
  <si>
    <t>Potential  - see assimptions.</t>
  </si>
  <si>
    <t>ECR Ratio</t>
  </si>
  <si>
    <t>This is for ecological value lost only over the diversion length</t>
  </si>
  <si>
    <t>Mitigation Area Required (m2)</t>
  </si>
  <si>
    <t>Assume current =  potential (applicant has determined this)</t>
  </si>
  <si>
    <t>SEV Current (biotics excluded)</t>
  </si>
  <si>
    <t>Length required to achieve no net loss</t>
  </si>
  <si>
    <t xml:space="preserve">Mitigation length required after length of diversion removed </t>
  </si>
  <si>
    <t>Mitigation area required after constructed diversion removed</t>
  </si>
  <si>
    <r>
      <rPr>
        <sz val="11"/>
        <color rgb="FF000000"/>
        <rFont val="Calibri"/>
        <scheme val="minor"/>
      </rPr>
      <t xml:space="preserve">Based on design, scored 0.25 as planting of </t>
    </r>
    <r>
      <rPr>
        <sz val="11"/>
        <color theme="1"/>
        <rFont val="Calibri"/>
        <family val="2"/>
        <scheme val="minor"/>
      </rPr>
      <t>woody vegetation</t>
    </r>
    <r>
      <rPr>
        <sz val="11"/>
        <color rgb="FF000000"/>
        <rFont val="Calibri"/>
        <scheme val="minor"/>
      </rPr>
      <t xml:space="preserve"> is limited to a maximum of 5m eitherside of channel.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</si>
</sst>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8" x14ac:knownFonts="1">
    <font>
      <sz val="11"/>
      <color theme="1"/>
      <name val="Calibri"/>
      <family val="2"/>
      <scheme val="minor"/>
    </font>
    <font>
      <b/>
      <sz val="11"/>
      <color theme="1"/>
      <name val="Calibri"/>
      <family val="2"/>
      <scheme val="minor"/>
    </font>
    <font>
      <i/>
      <sz val="11"/>
      <color theme="1"/>
      <name val="Calibri"/>
      <family val="2"/>
      <scheme val="minor"/>
    </font>
    <font>
      <b/>
      <sz val="10"/>
      <name val="Arial"/>
      <family val="2"/>
    </font>
    <font>
      <sz val="10"/>
      <name val="Arial"/>
      <family val="2"/>
    </font>
    <font>
      <b/>
      <sz val="12"/>
      <color theme="1"/>
      <name val="Calibri"/>
      <family val="2"/>
      <scheme val="minor"/>
    </font>
    <font>
      <sz val="12"/>
      <color theme="1"/>
      <name val="Calibri"/>
      <family val="2"/>
      <scheme val="minor"/>
    </font>
    <font>
      <sz val="11"/>
      <color rgb="FF000000"/>
      <name val="Calibri"/>
      <scheme val="minor"/>
    </font>
  </fonts>
  <fills count="6">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theme="5" tint="0.59999389629810485"/>
        <bgColor indexed="64"/>
      </patternFill>
    </fill>
  </fills>
  <borders count="1">
    <border>
      <left/>
      <right/>
      <top/>
      <bottom/>
      <diagonal/>
    </border>
  </borders>
  <cellStyleXfs count="1">
    <xf numFmtId="0" fontId="0" fillId="0" borderId="0"/>
  </cellStyleXfs>
  <cellXfs count="27">
    <xf numFmtId="0" fontId="0" fillId="0" borderId="0" xfId="0"/>
    <xf numFmtId="0" fontId="0" fillId="0" borderId="0" xfId="0" applyAlignment="1">
      <alignment vertical="center"/>
    </xf>
    <xf numFmtId="0" fontId="1" fillId="0" borderId="0" xfId="0" applyFont="1"/>
    <xf numFmtId="0" fontId="1" fillId="0" borderId="0" xfId="0" applyFont="1" applyAlignment="1">
      <alignment vertical="top"/>
    </xf>
    <xf numFmtId="0" fontId="0" fillId="0" borderId="0" xfId="0" applyAlignment="1">
      <alignment horizontal="left" vertical="top" wrapText="1"/>
    </xf>
    <xf numFmtId="0" fontId="2" fillId="0" borderId="0" xfId="0" applyFont="1" applyAlignment="1">
      <alignment horizontal="left" vertical="top" wrapText="1"/>
    </xf>
    <xf numFmtId="0" fontId="0" fillId="0" borderId="0" xfId="0" applyAlignment="1">
      <alignment wrapText="1"/>
    </xf>
    <xf numFmtId="0" fontId="0" fillId="2" borderId="0" xfId="0" applyFill="1" applyAlignment="1">
      <alignment horizontal="left" vertical="top" wrapText="1"/>
    </xf>
    <xf numFmtId="0" fontId="1" fillId="3" borderId="0" xfId="0" applyFont="1" applyFill="1" applyAlignment="1">
      <alignment vertical="center"/>
    </xf>
    <xf numFmtId="0" fontId="0" fillId="3" borderId="0" xfId="0" applyFill="1" applyAlignment="1">
      <alignment horizontal="left" vertical="top" wrapText="1"/>
    </xf>
    <xf numFmtId="0" fontId="5" fillId="3" borderId="0" xfId="0" applyFont="1" applyFill="1"/>
    <xf numFmtId="0" fontId="5" fillId="3" borderId="0" xfId="0" applyFont="1" applyFill="1" applyAlignment="1">
      <alignment horizontal="center" vertical="top" wrapText="1"/>
    </xf>
    <xf numFmtId="0" fontId="5" fillId="3" borderId="0" xfId="0" applyFont="1" applyFill="1" applyAlignment="1">
      <alignment vertical="top"/>
    </xf>
    <xf numFmtId="0" fontId="6" fillId="3" borderId="0" xfId="0" applyFont="1" applyFill="1" applyAlignment="1">
      <alignment horizontal="left" vertical="top" wrapText="1"/>
    </xf>
    <xf numFmtId="0" fontId="3" fillId="0" borderId="0" xfId="0" applyFont="1" applyAlignment="1">
      <alignment wrapText="1"/>
    </xf>
    <xf numFmtId="0" fontId="0" fillId="0" borderId="0" xfId="0" applyAlignment="1">
      <alignment horizontal="left" wrapText="1"/>
    </xf>
    <xf numFmtId="0" fontId="4" fillId="0" borderId="0" xfId="0" applyFont="1"/>
    <xf numFmtId="0" fontId="4" fillId="0" borderId="0" xfId="0" applyFont="1" applyAlignment="1">
      <alignment wrapText="1"/>
    </xf>
    <xf numFmtId="2" fontId="0" fillId="4" borderId="0" xfId="0" applyNumberFormat="1" applyFill="1"/>
    <xf numFmtId="2" fontId="0" fillId="0" borderId="0" xfId="0" applyNumberFormat="1"/>
    <xf numFmtId="2" fontId="0" fillId="0" borderId="0" xfId="0" applyNumberFormat="1" applyAlignment="1">
      <alignment wrapText="1"/>
    </xf>
    <xf numFmtId="2" fontId="0" fillId="5" borderId="0" xfId="0" applyNumberFormat="1" applyFill="1"/>
    <xf numFmtId="2" fontId="0" fillId="0" borderId="0" xfId="0" applyNumberFormat="1" applyAlignment="1">
      <alignment horizontal="left" wrapText="1"/>
    </xf>
    <xf numFmtId="2" fontId="4" fillId="5" borderId="0" xfId="0" applyNumberFormat="1" applyFont="1" applyFill="1"/>
    <xf numFmtId="164" fontId="0" fillId="0" borderId="0" xfId="0" applyNumberFormat="1"/>
    <xf numFmtId="164" fontId="3" fillId="0" borderId="0" xfId="0" applyNumberFormat="1" applyFont="1"/>
    <xf numFmtId="0" fontId="0"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438150</xdr:colOff>
      <xdr:row>21</xdr:row>
      <xdr:rowOff>66675</xdr:rowOff>
    </xdr:from>
    <xdr:to>
      <xdr:col>3</xdr:col>
      <xdr:colOff>3799670</xdr:colOff>
      <xdr:row>35</xdr:row>
      <xdr:rowOff>112402</xdr:rowOff>
    </xdr:to>
    <xdr:pic>
      <xdr:nvPicPr>
        <xdr:cNvPr id="2" name="Picture 1">
          <a:extLst>
            <a:ext uri="{FF2B5EF4-FFF2-40B4-BE49-F238E27FC236}">
              <a16:creationId xmlns:a16="http://schemas.microsoft.com/office/drawing/2014/main" id="{5B5B80EC-AEFC-4F07-AD16-3441D037EBF4}"/>
            </a:ext>
          </a:extLst>
        </xdr:cNvPr>
        <xdr:cNvPicPr>
          <a:picLocks noChangeAspect="1"/>
        </xdr:cNvPicPr>
      </xdr:nvPicPr>
      <xdr:blipFill>
        <a:blip xmlns:r="http://schemas.openxmlformats.org/officeDocument/2006/relationships" r:embed="rId1"/>
        <a:stretch>
          <a:fillRect/>
        </a:stretch>
      </xdr:blipFill>
      <xdr:spPr>
        <a:xfrm>
          <a:off x="438150" y="3824288"/>
          <a:ext cx="6609545" cy="257461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3"/>
  <sheetViews>
    <sheetView tabSelected="1" zoomScaleNormal="100" workbookViewId="0">
      <selection activeCell="C18" sqref="C18"/>
    </sheetView>
  </sheetViews>
  <sheetFormatPr defaultRowHeight="14.25" x14ac:dyDescent="0.45"/>
  <cols>
    <col min="1" max="1" width="24.3984375" customWidth="1"/>
    <col min="2" max="3" width="75.1328125" style="4" customWidth="1"/>
  </cols>
  <sheetData>
    <row r="1" spans="1:3" s="2" customFormat="1" ht="15.75" x14ac:dyDescent="0.5">
      <c r="A1" s="10" t="s">
        <v>0</v>
      </c>
      <c r="B1" s="11" t="s">
        <v>1</v>
      </c>
      <c r="C1" s="11" t="s">
        <v>2</v>
      </c>
    </row>
    <row r="2" spans="1:3" s="2" customFormat="1" ht="15.75" x14ac:dyDescent="0.45">
      <c r="A2" s="12" t="s">
        <v>3</v>
      </c>
      <c r="B2" s="13" t="s">
        <v>4</v>
      </c>
      <c r="C2" s="13" t="s">
        <v>5</v>
      </c>
    </row>
    <row r="3" spans="1:3" s="2" customFormat="1" x14ac:dyDescent="0.45">
      <c r="A3" s="3"/>
      <c r="B3" s="4"/>
      <c r="C3" s="4"/>
    </row>
    <row r="4" spans="1:3" x14ac:dyDescent="0.45">
      <c r="A4" s="8" t="s">
        <v>6</v>
      </c>
      <c r="B4" s="9"/>
      <c r="C4" s="9"/>
    </row>
    <row r="5" spans="1:3" ht="42.75" x14ac:dyDescent="0.45">
      <c r="A5" s="1" t="s">
        <v>7</v>
      </c>
      <c r="B5" s="4" t="s">
        <v>8</v>
      </c>
      <c r="C5" s="7" t="s">
        <v>9</v>
      </c>
    </row>
    <row r="6" spans="1:3" ht="57" x14ac:dyDescent="0.45">
      <c r="A6" s="1" t="s">
        <v>10</v>
      </c>
      <c r="B6" s="4" t="s">
        <v>11</v>
      </c>
      <c r="C6" s="4" t="s">
        <v>12</v>
      </c>
    </row>
    <row r="7" spans="1:3" x14ac:dyDescent="0.45">
      <c r="A7" s="1" t="s">
        <v>13</v>
      </c>
      <c r="B7" s="4" t="s">
        <v>14</v>
      </c>
      <c r="C7" s="4" t="s">
        <v>15</v>
      </c>
    </row>
    <row r="8" spans="1:3" ht="86.25" customHeight="1" x14ac:dyDescent="0.45">
      <c r="A8" s="1" t="s">
        <v>16</v>
      </c>
      <c r="B8" s="4" t="s">
        <v>17</v>
      </c>
      <c r="C8" s="4" t="s">
        <v>18</v>
      </c>
    </row>
    <row r="9" spans="1:3" ht="42.75" x14ac:dyDescent="0.45">
      <c r="A9" s="1" t="s">
        <v>19</v>
      </c>
      <c r="B9" s="4" t="s">
        <v>20</v>
      </c>
      <c r="C9" s="4" t="s">
        <v>21</v>
      </c>
    </row>
    <row r="10" spans="1:3" x14ac:dyDescent="0.45">
      <c r="A10" s="1" t="s">
        <v>22</v>
      </c>
      <c r="B10" s="4" t="s">
        <v>23</v>
      </c>
      <c r="C10" s="4" t="s">
        <v>24</v>
      </c>
    </row>
    <row r="11" spans="1:3" x14ac:dyDescent="0.45">
      <c r="A11" s="1" t="s">
        <v>25</v>
      </c>
      <c r="B11" s="5" t="s">
        <v>26</v>
      </c>
      <c r="C11" s="5" t="s">
        <v>26</v>
      </c>
    </row>
    <row r="12" spans="1:3" x14ac:dyDescent="0.45">
      <c r="A12" s="1"/>
      <c r="B12" s="5"/>
      <c r="C12" s="5"/>
    </row>
    <row r="13" spans="1:3" x14ac:dyDescent="0.45">
      <c r="A13" s="8" t="s">
        <v>27</v>
      </c>
      <c r="B13" s="9"/>
      <c r="C13" s="9"/>
    </row>
    <row r="14" spans="1:3" ht="42.75" x14ac:dyDescent="0.45">
      <c r="A14" s="1" t="s">
        <v>28</v>
      </c>
      <c r="B14" s="4" t="s">
        <v>29</v>
      </c>
      <c r="C14" s="4" t="s">
        <v>30</v>
      </c>
    </row>
    <row r="15" spans="1:3" x14ac:dyDescent="0.45">
      <c r="A15" s="1" t="s">
        <v>31</v>
      </c>
      <c r="B15" s="4" t="s">
        <v>32</v>
      </c>
      <c r="C15" s="4" t="s">
        <v>33</v>
      </c>
    </row>
    <row r="16" spans="1:3" ht="28.5" x14ac:dyDescent="0.45">
      <c r="A16" s="1" t="s">
        <v>34</v>
      </c>
      <c r="B16" s="4" t="s">
        <v>35</v>
      </c>
      <c r="C16" s="4" t="s">
        <v>36</v>
      </c>
    </row>
    <row r="17" spans="1:3" ht="42.75" x14ac:dyDescent="0.45">
      <c r="A17" s="4" t="s">
        <v>37</v>
      </c>
      <c r="B17" s="4" t="s">
        <v>38</v>
      </c>
      <c r="C17" s="4" t="s">
        <v>39</v>
      </c>
    </row>
    <row r="18" spans="1:3" ht="28.5" x14ac:dyDescent="0.45">
      <c r="A18" s="4" t="s">
        <v>40</v>
      </c>
      <c r="B18" s="4" t="s">
        <v>41</v>
      </c>
      <c r="C18" s="26" t="s">
        <v>104</v>
      </c>
    </row>
    <row r="19" spans="1:3" x14ac:dyDescent="0.45">
      <c r="A19" s="4" t="s">
        <v>42</v>
      </c>
      <c r="B19" s="4" t="s">
        <v>43</v>
      </c>
      <c r="C19" s="4" t="s">
        <v>43</v>
      </c>
    </row>
    <row r="20" spans="1:3" x14ac:dyDescent="0.45">
      <c r="A20" s="4" t="s">
        <v>44</v>
      </c>
      <c r="B20" s="4" t="s">
        <v>45</v>
      </c>
      <c r="C20" s="4" t="s">
        <v>46</v>
      </c>
    </row>
    <row r="21" spans="1:3" x14ac:dyDescent="0.45">
      <c r="A21" s="4" t="s">
        <v>47</v>
      </c>
      <c r="B21" s="5" t="s">
        <v>26</v>
      </c>
      <c r="C21" s="5" t="s">
        <v>26</v>
      </c>
    </row>
    <row r="22" spans="1:3" ht="28.5" x14ac:dyDescent="0.45">
      <c r="A22" s="4" t="s">
        <v>48</v>
      </c>
      <c r="B22" s="4" t="s">
        <v>49</v>
      </c>
      <c r="C22" s="4" t="s">
        <v>50</v>
      </c>
    </row>
    <row r="23" spans="1:3" x14ac:dyDescent="0.45">
      <c r="A23" s="4" t="s">
        <v>51</v>
      </c>
      <c r="B23" s="4" t="s">
        <v>52</v>
      </c>
      <c r="C23" s="4" t="s">
        <v>53</v>
      </c>
    </row>
    <row r="24" spans="1:3" x14ac:dyDescent="0.45">
      <c r="A24" s="4"/>
    </row>
    <row r="25" spans="1:3" x14ac:dyDescent="0.45">
      <c r="A25" s="8" t="s">
        <v>54</v>
      </c>
      <c r="B25" s="9"/>
      <c r="C25" s="9"/>
    </row>
    <row r="26" spans="1:3" x14ac:dyDescent="0.45">
      <c r="A26" s="1" t="s">
        <v>55</v>
      </c>
      <c r="B26" s="4" t="s">
        <v>56</v>
      </c>
      <c r="C26" s="4" t="s">
        <v>57</v>
      </c>
    </row>
    <row r="27" spans="1:3" x14ac:dyDescent="0.45">
      <c r="A27" s="1" t="s">
        <v>58</v>
      </c>
      <c r="B27" s="4" t="s">
        <v>59</v>
      </c>
      <c r="C27" s="4" t="s">
        <v>60</v>
      </c>
    </row>
    <row r="28" spans="1:3" x14ac:dyDescent="0.45">
      <c r="A28" s="1" t="s">
        <v>61</v>
      </c>
      <c r="B28" s="5" t="s">
        <v>26</v>
      </c>
      <c r="C28" s="5" t="s">
        <v>26</v>
      </c>
    </row>
    <row r="29" spans="1:3" ht="42.75" x14ac:dyDescent="0.45">
      <c r="A29" s="1" t="s">
        <v>62</v>
      </c>
      <c r="B29" s="4" t="s">
        <v>63</v>
      </c>
      <c r="C29" s="4" t="s">
        <v>64</v>
      </c>
    </row>
    <row r="30" spans="1:3" x14ac:dyDescent="0.45">
      <c r="A30" s="1" t="s">
        <v>65</v>
      </c>
      <c r="B30" s="4" t="s">
        <v>66</v>
      </c>
      <c r="C30" s="4" t="s">
        <v>67</v>
      </c>
    </row>
    <row r="31" spans="1:3" ht="28.5" x14ac:dyDescent="0.45">
      <c r="A31" s="1" t="s">
        <v>68</v>
      </c>
      <c r="B31" s="4" t="s">
        <v>69</v>
      </c>
      <c r="C31" s="4" t="s">
        <v>70</v>
      </c>
    </row>
    <row r="33" spans="1:3" x14ac:dyDescent="0.45">
      <c r="A33" s="8" t="s">
        <v>71</v>
      </c>
      <c r="B33" s="9"/>
      <c r="C33" s="9"/>
    </row>
    <row r="34" spans="1:3" x14ac:dyDescent="0.45">
      <c r="A34" s="1" t="s">
        <v>72</v>
      </c>
      <c r="B34" s="5" t="s">
        <v>73</v>
      </c>
      <c r="C34" s="5" t="s">
        <v>73</v>
      </c>
    </row>
    <row r="35" spans="1:3" x14ac:dyDescent="0.45">
      <c r="A35" s="1" t="s">
        <v>74</v>
      </c>
      <c r="B35" s="5" t="s">
        <v>73</v>
      </c>
      <c r="C35" s="5" t="s">
        <v>73</v>
      </c>
    </row>
    <row r="36" spans="1:3" x14ac:dyDescent="0.45">
      <c r="A36" s="1" t="s">
        <v>75</v>
      </c>
      <c r="B36" s="5" t="s">
        <v>73</v>
      </c>
      <c r="C36" s="5" t="s">
        <v>73</v>
      </c>
    </row>
    <row r="37" spans="1:3" x14ac:dyDescent="0.45">
      <c r="A37" s="1" t="s">
        <v>76</v>
      </c>
      <c r="B37" s="5" t="s">
        <v>73</v>
      </c>
      <c r="C37" s="5" t="s">
        <v>73</v>
      </c>
    </row>
    <row r="38" spans="1:3" x14ac:dyDescent="0.45">
      <c r="A38" s="1" t="s">
        <v>77</v>
      </c>
      <c r="B38" s="5" t="s">
        <v>26</v>
      </c>
      <c r="C38" s="5" t="s">
        <v>26</v>
      </c>
    </row>
    <row r="39" spans="1:3" x14ac:dyDescent="0.45">
      <c r="A39" s="1" t="s">
        <v>78</v>
      </c>
      <c r="B39" s="4" t="s">
        <v>79</v>
      </c>
      <c r="C39" s="4" t="s">
        <v>80</v>
      </c>
    </row>
    <row r="43" spans="1:3" x14ac:dyDescent="0.45">
      <c r="A43" s="6"/>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8"/>
  <sheetViews>
    <sheetView workbookViewId="0">
      <selection activeCell="D7" sqref="D7"/>
    </sheetView>
  </sheetViews>
  <sheetFormatPr defaultRowHeight="14.25" x14ac:dyDescent="0.45"/>
  <cols>
    <col min="1" max="1" width="26.86328125" customWidth="1"/>
    <col min="2" max="2" width="9.73046875" bestFit="1" customWidth="1"/>
    <col min="4" max="4" width="89.73046875" customWidth="1"/>
    <col min="5" max="5" width="34.265625" customWidth="1"/>
  </cols>
  <sheetData>
    <row r="1" spans="1:5" ht="15" customHeight="1" x14ac:dyDescent="0.45">
      <c r="E1" s="2"/>
    </row>
    <row r="2" spans="1:5" ht="14.45" customHeight="1" x14ac:dyDescent="0.45"/>
    <row r="3" spans="1:5" ht="52.9" x14ac:dyDescent="0.45">
      <c r="A3" s="6"/>
      <c r="B3" s="14" t="s">
        <v>81</v>
      </c>
      <c r="C3" s="6"/>
      <c r="D3" s="6"/>
    </row>
    <row r="4" spans="1:5" x14ac:dyDescent="0.45">
      <c r="D4" s="6" t="s">
        <v>82</v>
      </c>
    </row>
    <row r="5" spans="1:5" x14ac:dyDescent="0.45">
      <c r="A5" t="s">
        <v>83</v>
      </c>
      <c r="B5">
        <v>1.1000000000000001</v>
      </c>
      <c r="D5" s="6"/>
    </row>
    <row r="6" spans="1:5" ht="15" customHeight="1" x14ac:dyDescent="0.45">
      <c r="A6" t="s">
        <v>84</v>
      </c>
      <c r="B6">
        <v>571</v>
      </c>
      <c r="D6" s="15" t="s">
        <v>85</v>
      </c>
    </row>
    <row r="7" spans="1:5" ht="15" customHeight="1" x14ac:dyDescent="0.45">
      <c r="A7" t="s">
        <v>86</v>
      </c>
      <c r="B7">
        <f>(B6*B5)</f>
        <v>628.1</v>
      </c>
      <c r="D7" s="15" t="s">
        <v>87</v>
      </c>
    </row>
    <row r="8" spans="1:5" ht="15" customHeight="1" x14ac:dyDescent="0.45">
      <c r="A8" t="s">
        <v>88</v>
      </c>
      <c r="B8">
        <v>0.90900000000000003</v>
      </c>
      <c r="D8" s="6"/>
    </row>
    <row r="9" spans="1:5" ht="15" customHeight="1" x14ac:dyDescent="0.45">
      <c r="A9" t="s">
        <v>100</v>
      </c>
      <c r="B9">
        <v>0.95</v>
      </c>
      <c r="D9" s="6"/>
    </row>
    <row r="10" spans="1:5" ht="15" customHeight="1" x14ac:dyDescent="0.45">
      <c r="A10" t="s">
        <v>89</v>
      </c>
      <c r="B10">
        <v>0.95</v>
      </c>
      <c r="D10" s="6" t="s">
        <v>99</v>
      </c>
    </row>
    <row r="11" spans="1:5" ht="15" customHeight="1" x14ac:dyDescent="0.45">
      <c r="A11" s="16" t="s">
        <v>90</v>
      </c>
      <c r="B11">
        <v>0</v>
      </c>
      <c r="D11" s="6" t="s">
        <v>91</v>
      </c>
    </row>
    <row r="12" spans="1:5" ht="15" customHeight="1" x14ac:dyDescent="0.45">
      <c r="D12" s="6"/>
    </row>
    <row r="13" spans="1:5" ht="15" customHeight="1" x14ac:dyDescent="0.45">
      <c r="A13" t="s">
        <v>92</v>
      </c>
      <c r="B13">
        <v>0</v>
      </c>
      <c r="D13" s="17" t="s">
        <v>93</v>
      </c>
    </row>
    <row r="14" spans="1:5" ht="15" customHeight="1" x14ac:dyDescent="0.45">
      <c r="A14" t="s">
        <v>94</v>
      </c>
      <c r="B14">
        <v>0.65</v>
      </c>
      <c r="D14" s="17" t="s">
        <v>95</v>
      </c>
    </row>
    <row r="15" spans="1:5" ht="15" customHeight="1" x14ac:dyDescent="0.45">
      <c r="D15" s="6"/>
    </row>
    <row r="16" spans="1:5" x14ac:dyDescent="0.45">
      <c r="A16" s="18" t="s">
        <v>96</v>
      </c>
      <c r="B16" s="18">
        <f>((B10-B11)/(B14-B13))*1.5</f>
        <v>2.1923076923076921</v>
      </c>
      <c r="C16" s="19"/>
      <c r="D16" s="20" t="s">
        <v>97</v>
      </c>
    </row>
    <row r="17" spans="1:4" x14ac:dyDescent="0.45">
      <c r="D17" s="6"/>
    </row>
    <row r="18" spans="1:4" x14ac:dyDescent="0.45">
      <c r="A18" s="21" t="s">
        <v>98</v>
      </c>
      <c r="B18" s="24">
        <f>B7*B16</f>
        <v>1376.9884615384615</v>
      </c>
      <c r="D18" s="22"/>
    </row>
    <row r="19" spans="1:4" x14ac:dyDescent="0.45">
      <c r="A19" s="23" t="s">
        <v>84</v>
      </c>
      <c r="B19" s="25">
        <f>(B18/B5)</f>
        <v>1251.8076923076922</v>
      </c>
      <c r="D19" s="22" t="s">
        <v>101</v>
      </c>
    </row>
    <row r="20" spans="1:4" x14ac:dyDescent="0.45">
      <c r="A20" s="16"/>
      <c r="B20" s="24">
        <f>(B18-B7)</f>
        <v>748.88846153846146</v>
      </c>
      <c r="D20" s="6" t="s">
        <v>103</v>
      </c>
    </row>
    <row r="21" spans="1:4" x14ac:dyDescent="0.45">
      <c r="B21" s="24">
        <f>(B19-B6)</f>
        <v>680.80769230769215</v>
      </c>
      <c r="D21" s="6" t="s">
        <v>102</v>
      </c>
    </row>
    <row r="22" spans="1:4" x14ac:dyDescent="0.45">
      <c r="D22" s="6"/>
    </row>
    <row r="23" spans="1:4" x14ac:dyDescent="0.45">
      <c r="D23" s="6"/>
    </row>
    <row r="24" spans="1:4" x14ac:dyDescent="0.45">
      <c r="D24" s="6"/>
    </row>
    <row r="25" spans="1:4" x14ac:dyDescent="0.45">
      <c r="D25" s="6"/>
    </row>
    <row r="26" spans="1:4" x14ac:dyDescent="0.45">
      <c r="D26" s="6"/>
    </row>
    <row r="27" spans="1:4" x14ac:dyDescent="0.45">
      <c r="D27" s="6"/>
    </row>
    <row r="28" spans="1:4" x14ac:dyDescent="0.45">
      <c r="D28" s="6"/>
    </row>
    <row r="29" spans="1:4" x14ac:dyDescent="0.45">
      <c r="D29" s="6"/>
    </row>
    <row r="30" spans="1:4" x14ac:dyDescent="0.45">
      <c r="D30" s="6"/>
    </row>
    <row r="31" spans="1:4" x14ac:dyDescent="0.45">
      <c r="D31" s="6"/>
    </row>
    <row r="32" spans="1:4" x14ac:dyDescent="0.45">
      <c r="D32" s="6"/>
    </row>
    <row r="33" spans="4:4" x14ac:dyDescent="0.45">
      <c r="D33" s="6"/>
    </row>
    <row r="34" spans="4:4" x14ac:dyDescent="0.45">
      <c r="D34" s="6"/>
    </row>
    <row r="35" spans="4:4" x14ac:dyDescent="0.45">
      <c r="D35" s="6"/>
    </row>
    <row r="36" spans="4:4" x14ac:dyDescent="0.45">
      <c r="D36" s="6"/>
    </row>
    <row r="37" spans="4:4" x14ac:dyDescent="0.45">
      <c r="D37" s="6"/>
    </row>
    <row r="38" spans="4:4" x14ac:dyDescent="0.45">
      <c r="D38" s="6"/>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FastTrack Document" ma:contentTypeID="0x010100E106A414AAFDB04FBE306619CD48353E002F0A2382F357314CA07B1E1FA9C121DE" ma:contentTypeVersion="28" ma:contentTypeDescription="" ma:contentTypeScope="" ma:versionID="479e827f6f4ac05514c7f9fd7ecbc975">
  <xsd:schema xmlns:xsd="http://www.w3.org/2001/XMLSchema" xmlns:xs="http://www.w3.org/2001/XMLSchema" xmlns:p="http://schemas.microsoft.com/office/2006/metadata/properties" xmlns:ns1="http://schemas.microsoft.com/sharepoint/v3" xmlns:ns2="3f9f7acc-4d99-40e6-b6e9-12f826063963" xmlns:ns3="5ae100dd-7238-47d4-864c-a888c323434e" xmlns:ns4="2deeec1d-cb6f-4242-aff8-c2598d059fcc" xmlns:ns5="d9c6f299-dc7c-49c5-a3f7-54d1288b5f35" targetNamespace="http://schemas.microsoft.com/office/2006/metadata/properties" ma:root="true" ma:fieldsID="9d1da27b16978719c3418010fda63282" ns1:_="" ns2:_="" ns3:_="" ns4:_="" ns5:_="">
    <xsd:import namespace="http://schemas.microsoft.com/sharepoint/v3"/>
    <xsd:import namespace="3f9f7acc-4d99-40e6-b6e9-12f826063963"/>
    <xsd:import namespace="5ae100dd-7238-47d4-864c-a888c323434e"/>
    <xsd:import namespace="2deeec1d-cb6f-4242-aff8-c2598d059fcc"/>
    <xsd:import namespace="d9c6f299-dc7c-49c5-a3f7-54d1288b5f35"/>
    <xsd:element name="properties">
      <xsd:complexType>
        <xsd:sequence>
          <xsd:element name="documentManagement">
            <xsd:complexType>
              <xsd:all>
                <xsd:element ref="ns2:FastTrackTopic" minOccurs="0"/>
                <xsd:element ref="ns2:FastTrackWebPage" minOccurs="0"/>
                <xsd:element ref="ns2:PRA" minOccurs="0"/>
                <xsd:element ref="ns2:FastTrackAppID" minOccurs="0"/>
                <xsd:element ref="ns2:FastTrackAppTitle" minOccurs="0"/>
                <xsd:element ref="ns2:FastTrackAppType" minOccurs="0"/>
                <xsd:element ref="ns1:Company" minOccurs="0"/>
                <xsd:element ref="ns2:FastTrackActs" minOccurs="0"/>
                <xsd:element ref="ns3:_dlc_DocIdPersistId" minOccurs="0"/>
                <xsd:element ref="ns3:_dlc_DocId" minOccurs="0"/>
                <xsd:element ref="ns3:_dlc_DocIdUrl" minOccurs="0"/>
                <xsd:element ref="ns4:MediaServiceMetadata" minOccurs="0"/>
                <xsd:element ref="ns4:MediaServiceFastMetadata" minOccurs="0"/>
                <xsd:element ref="ns4:MediaServiceSearchProperties" minOccurs="0"/>
                <xsd:element ref="ns4:MediaServiceObjectDetectorVersions" minOccurs="0"/>
                <xsd:element ref="ns4:lcf76f155ced4ddcb4097134ff3c332f" minOccurs="0"/>
                <xsd:element ref="ns5:TaxCatchAll" minOccurs="0"/>
                <xsd:element ref="ns4:MediaServiceDateTaken" minOccurs="0"/>
                <xsd:element ref="ns4:MediaServiceGenerationTime" minOccurs="0"/>
                <xsd:element ref="ns4:MediaServiceEventHashCode" minOccurs="0"/>
                <xsd:element ref="ns4:MediaServiceOCR" minOccurs="0"/>
                <xsd:element ref="ns4:date" minOccurs="0"/>
                <xsd:element ref="ns4:MediaLengthInSeconds" minOccurs="0"/>
                <xsd:element ref="ns4:MediaServiceLocation"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ompany" ma:index="8" nillable="true" ma:displayName="Company" ma:internalName="Compan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9f7acc-4d99-40e6-b6e9-12f826063963" elementFormDefault="qualified">
    <xsd:import namespace="http://schemas.microsoft.com/office/2006/documentManagement/types"/>
    <xsd:import namespace="http://schemas.microsoft.com/office/infopath/2007/PartnerControls"/>
    <xsd:element name="FastTrackTopic" ma:index="2" nillable="true" ma:displayName="Fast Track Topic" ma:format="Dropdown" ma:internalName="FastTrackTopic">
      <xsd:simpleType>
        <xsd:restriction base="dms:Choice">
          <xsd:enumeration value="Contract Management"/>
          <xsd:enumeration value="Project Planning"/>
          <xsd:enumeration value="Close Out"/>
          <xsd:enumeration value="Applicant Communication"/>
          <xsd:enumeration value="Redacted Application Documents"/>
          <xsd:enumeration value="Media and General Communications"/>
          <xsd:enumeration value="Local Authority Communication"/>
          <xsd:enumeration value="Application Documents"/>
          <xsd:enumeration value="Complete Assessment"/>
          <xsd:enumeration value="Government Agency Communication"/>
          <xsd:enumeration value="Expert Panel Communication"/>
          <xsd:enumeration value="Media and General Communications"/>
          <xsd:enumeration value="Identification of Parties"/>
          <xsd:enumeration value="Comments from Parties"/>
          <xsd:enumeration value="Process Updates"/>
          <xsd:enumeration value="Invitation for Comment"/>
          <xsd:enumeration value="Local Authority Communication"/>
          <xsd:enumeration value="Government Agency Communication"/>
          <xsd:enumeration value="Expert Panel Communication"/>
          <xsd:enumeration value="Applicant Communication"/>
          <xsd:enumeration value="unsolicited communication"/>
          <xsd:enumeration value="Contractor Payments"/>
          <xsd:enumeration value="Cost Objections"/>
          <xsd:enumeration value="Project Finance"/>
          <xsd:enumeration value="Expert Panel Payments"/>
          <xsd:enumeration value="Applicant Cost Recovery"/>
          <xsd:enumeration value="Other Payments"/>
          <xsd:enumeration value="Internal Communication"/>
          <xsd:enumeration value="Local Authority Communication"/>
          <xsd:enumeration value="Further Information Requests"/>
          <xsd:enumeration value="Draft Application"/>
          <xsd:enumeration value="Applicant Communication"/>
          <xsd:enumeration value="Government Agency Communication"/>
          <xsd:enumeration value="Final Decision"/>
          <xsd:enumeration value="Applicant Communication"/>
          <xsd:enumeration value="Expert Panel Communication"/>
          <xsd:enumeration value="Draft Conditions"/>
          <xsd:enumeration value="Decision Release"/>
          <xsd:enumeration value="Draft Decision"/>
          <xsd:enumeration value="Resource consent, designation and certificate of compliance"/>
          <xsd:enumeration value="Media and General Communications"/>
          <xsd:enumeration value="Communication with Parties"/>
          <xsd:enumeration value="EPA Advice"/>
          <xsd:enumeration value="Local Authority Advice"/>
          <xsd:enumeration value="Decision and Appeal"/>
          <xsd:enumeration value="Reports and Advice"/>
          <xsd:enumeration value="Panel Correspondence"/>
          <xsd:enumeration value="Invited Comments"/>
          <xsd:enumeration value="Redacted Application Documents"/>
          <xsd:enumeration value="Government Agency Communication"/>
          <xsd:enumeration value="Applicant Communication"/>
          <xsd:enumeration value="Communication with Parties"/>
          <xsd:enumeration value="Local Authority Communication"/>
          <xsd:enumeration value="Expert Panel Communication"/>
          <xsd:enumeration value="Applicant Communication"/>
          <xsd:enumeration value="Further Information Requests"/>
          <xsd:enumeration value="Local Authority Communication"/>
          <xsd:enumeration value="Communication with Parties"/>
          <xsd:enumeration value="Government Agency Communication"/>
          <xsd:enumeration value="Expert reports and advice"/>
          <xsd:enumeration value="Local Authority Report and Advice"/>
          <xsd:enumeration value="Expert Panel Communication"/>
          <xsd:enumeration value="Applicant Communication"/>
          <xsd:enumeration value="Expert Panel Communication"/>
          <xsd:enumeration value="Communication with Parties"/>
          <xsd:enumeration value="Media and General Communications"/>
          <xsd:enumeration value="Iwi Authority Communication"/>
          <xsd:enumeration value="Appointments"/>
          <xsd:enumeration value="COI Register"/>
          <xsd:enumeration value="Register of Commissioners"/>
          <xsd:enumeration value="Local Authority Communication"/>
          <xsd:enumeration value="Convener Communication"/>
          <xsd:enumeration value="Government Agency Communication"/>
          <xsd:enumeration value="Pre-Hearing"/>
          <xsd:enumeration value="Media and General Communications"/>
          <xsd:enumeration value="Evidence"/>
          <xsd:enumeration value="Documents Presented at Hearing"/>
          <xsd:enumeration value="Applicant Communication"/>
          <xsd:enumeration value="Contractor Communication"/>
          <xsd:enumeration value="Government Agency Communication"/>
          <xsd:enumeration value="Hearing Operations"/>
          <xsd:enumeration value="Hearing Schedule"/>
          <xsd:enumeration value="Transcript and Recordings and Proceedings"/>
          <xsd:enumeration value="Internal Communication"/>
          <xsd:enumeration value="Communication with Parties"/>
          <xsd:enumeration value="Internal Communication"/>
          <xsd:enumeration value="Appeals"/>
          <xsd:enumeration value="Communication with Parties"/>
          <xsd:enumeration value="Applicant Communication"/>
          <xsd:enumeration value="Local Authority Communication"/>
          <xsd:enumeration value="Media and General Communications"/>
          <xsd:enumeration value="COI Register"/>
          <xsd:enumeration value="Travel and Accommodation"/>
          <xsd:enumeration value="Expert Panel Issued Documents"/>
          <xsd:enumeration value="Government Agency Communication"/>
          <xsd:enumeration value="Meetings"/>
          <xsd:enumeration value="Administration"/>
          <xsd:enumeration value="Applicant"/>
          <xsd:enumeration value="Panel Members"/>
          <xsd:enumeration value="Contractor Communication"/>
          <xsd:enumeration value="Local Authority Communication"/>
          <xsd:enumeration value="Expert Panel Communication"/>
          <xsd:enumeration value="Internal Communication"/>
          <xsd:enumeration value="Applicant Communication"/>
          <xsd:enumeration value="Communication with Parties"/>
          <xsd:enumeration value="Evidence"/>
          <xsd:enumeration value="Hearing Planning"/>
        </xsd:restriction>
      </xsd:simpleType>
    </xsd:element>
    <xsd:element name="FastTrackWebPage" ma:index="3" nillable="true" ma:displayName="Fast Track Web Page" ma:format="Dropdown" ma:internalName="FastTrackWebPage">
      <xsd:simpleType>
        <xsd:restriction base="dms:Choice">
          <xsd:enumeration value="Application"/>
          <xsd:enumeration value="Comments from invited parties"/>
          <xsd:enumeration value="Correspondence to and from the panel"/>
          <xsd:enumeration value="Expert Panel"/>
          <xsd:enumeration value="Draft conditions"/>
          <xsd:enumeration value="Reports and advice"/>
          <xsd:enumeration value="Decision notice"/>
          <xsd:enumeration value="Hearing"/>
          <xsd:enumeration value="Appeal"/>
          <xsd:enumeration value="Appeal - Expert conferencing"/>
          <xsd:enumeration value="Applicant Responses"/>
        </xsd:restriction>
      </xsd:simpleType>
    </xsd:element>
    <xsd:element name="PRA" ma:index="4" nillable="true" ma:displayName="PRA" ma:internalName="PRA">
      <xsd:simpleType>
        <xsd:restriction base="dms:Text">
          <xsd:maxLength value="255"/>
        </xsd:restriction>
      </xsd:simpleType>
    </xsd:element>
    <xsd:element name="FastTrackAppID" ma:index="5" nillable="true" ma:displayName="Unique Project ID" ma:internalName="FastTrackAppID">
      <xsd:simpleType>
        <xsd:restriction base="dms:Text">
          <xsd:maxLength value="255"/>
        </xsd:restriction>
      </xsd:simpleType>
    </xsd:element>
    <xsd:element name="FastTrackAppTitle" ma:index="6" nillable="true" ma:displayName="Project Name/Title" ma:internalName="FastTrackAppTitle">
      <xsd:simpleType>
        <xsd:restriction base="dms:Text">
          <xsd:maxLength value="255"/>
        </xsd:restriction>
      </xsd:simpleType>
    </xsd:element>
    <xsd:element name="FastTrackAppType" ma:index="7" nillable="true" ma:displayName="Application Type" ma:format="Dropdown" ma:internalName="FastTrackAppType">
      <xsd:simpleType>
        <xsd:restriction base="dms:Choice">
          <xsd:enumeration value="Referral"/>
          <xsd:enumeration value="Substantive"/>
        </xsd:restriction>
      </xsd:simpleType>
    </xsd:element>
    <xsd:element name="FastTrackActs" ma:index="9" nillable="true" ma:displayName="Fast Track Acts" ma:internalName="FastTrackActs">
      <xsd:complexType>
        <xsd:complexContent>
          <xsd:extension base="dms:MultiChoice">
            <xsd:sequence>
              <xsd:element name="Value" maxOccurs="unbounded" minOccurs="0" nillable="true">
                <xsd:simpleType>
                  <xsd:restriction base="dms:Choice">
                    <xsd:enumeration value="Resource Management Act 1991"/>
                    <xsd:enumeration value="Resource Management Act 1991 - Notice of Requirement"/>
                    <xsd:enumeration value="Heritage New Zealand Pouhere Taonga Act 2014"/>
                    <xsd:enumeration value="The Wildlife Act 1953"/>
                    <xsd:enumeration value="The Conservation Act 1987"/>
                    <xsd:enumeration value="The Reserves Act 1977"/>
                    <xsd:enumeration value="The Exclusive Economic Zone and Continental Shelf (Environmental Effects) Act 2012"/>
                    <xsd:enumeration value="The Crown Minerals Act 1991"/>
                    <xsd:enumeration value="The Fisheries Act 1996"/>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ae100dd-7238-47d4-864c-a888c323434e" elementFormDefault="qualified">
    <xsd:import namespace="http://schemas.microsoft.com/office/2006/documentManagement/types"/>
    <xsd:import namespace="http://schemas.microsoft.com/office/infopath/2007/PartnerControls"/>
    <xsd:element name="_dlc_DocIdPersistId" ma:index="16" nillable="true" ma:displayName="Persist ID" ma:description="Keep ID on add." ma:hidden="true" ma:internalName="_dlc_DocIdPersistId" ma:readOnly="true">
      <xsd:simpleType>
        <xsd:restriction base="dms:Boolean"/>
      </xsd:simpleType>
    </xsd:element>
    <xsd:element name="_dlc_DocId" ma:index="17" nillable="true" ma:displayName="Document ID Value" ma:description="The value of the document ID assigned to this item." ma:indexed="true" ma:internalName="_dlc_DocId" ma:readOnly="true">
      <xsd:simpleType>
        <xsd:restriction base="dms:Text"/>
      </xsd:simpleType>
    </xsd:element>
    <xsd:element name="_dlc_DocIdUrl" ma:index="1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deeec1d-cb6f-4242-aff8-c2598d059fcc"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d12b3a59-6397-4d15-930a-dc7894fa5f46" ma:termSetId="09814cd3-568e-fe90-9814-8d621ff8fb84" ma:anchorId="fba54fb3-c3e1-fe81-a776-ca4b69148c4d" ma:open="true" ma:isKeyword="false">
      <xsd:complexType>
        <xsd:sequence>
          <xsd:element ref="pc:Terms" minOccurs="0" maxOccurs="1"/>
        </xsd:sequence>
      </xsd:complexType>
    </xsd:element>
    <xsd:element name="MediaServiceDateTaken" ma:index="26" nillable="true" ma:displayName="MediaServiceDateTaken" ma:hidden="true" ma:indexed="true" ma:internalName="MediaServiceDateTaken" ma:readOnly="true">
      <xsd:simpleType>
        <xsd:restriction base="dms:Text"/>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element name="MediaServiceOCR" ma:index="29" nillable="true" ma:displayName="Extracted Text" ma:internalName="MediaServiceOCR" ma:readOnly="true">
      <xsd:simpleType>
        <xsd:restriction base="dms:Note">
          <xsd:maxLength value="255"/>
        </xsd:restriction>
      </xsd:simpleType>
    </xsd:element>
    <xsd:element name="date" ma:index="30" nillable="true" ma:displayName="date" ma:format="DateOnly" ma:internalName="date">
      <xsd:simpleType>
        <xsd:restriction base="dms:DateTime"/>
      </xsd:simpleType>
    </xsd:element>
    <xsd:element name="MediaLengthInSeconds" ma:index="31" nillable="true" ma:displayName="MediaLengthInSeconds" ma:hidden="true" ma:internalName="MediaLengthInSeconds" ma:readOnly="true">
      <xsd:simpleType>
        <xsd:restriction base="dms:Unknown"/>
      </xsd:simpleType>
    </xsd:element>
    <xsd:element name="MediaServiceLocation" ma:index="32" nillable="true" ma:displayName="Location" ma:indexed="true" ma:internalName="MediaServiceLocation" ma:readOnly="true">
      <xsd:simpleType>
        <xsd:restriction base="dms:Text"/>
      </xsd:simpleType>
    </xsd:element>
    <xsd:element name="MediaServiceBillingMetadata" ma:index="3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c6f299-dc7c-49c5-a3f7-54d1288b5f35"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6332c9e0-a3cb-41c5-b68a-59db140cf3a4}" ma:internalName="TaxCatchAll" ma:showField="CatchAllData" ma:web="5ae100dd-7238-47d4-864c-a888c32343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2deeec1d-cb6f-4242-aff8-c2598d059fcc">
      <Terms xmlns="http://schemas.microsoft.com/office/infopath/2007/PartnerControls"/>
    </lcf76f155ced4ddcb4097134ff3c332f>
    <Company xmlns="http://schemas.microsoft.com/sharepoint/v3" xsi:nil="true"/>
    <FastTrackWebPage xmlns="3f9f7acc-4d99-40e6-b6e9-12f826063963" xsi:nil="true"/>
    <PRA xmlns="3f9f7acc-4d99-40e6-b6e9-12f826063963" xsi:nil="true"/>
    <FastTrackAppType xmlns="3f9f7acc-4d99-40e6-b6e9-12f826063963">Substantive Approval</FastTrackAppType>
    <date xmlns="2deeec1d-cb6f-4242-aff8-c2598d059fcc" xsi:nil="true"/>
    <FastTrackAppID xmlns="3f9f7acc-4d99-40e6-b6e9-12f826063963">FTAA-2603-1185</FastTrackAppID>
    <FastTrackAppTitle xmlns="3f9f7acc-4d99-40e6-b6e9-12f826063963">Hunua Quarry Development</FastTrackAppTitle>
    <FastTrackActs xmlns="3f9f7acc-4d99-40e6-b6e9-12f826063963" xsi:nil="true"/>
    <FastTrackTopic xmlns="3f9f7acc-4d99-40e6-b6e9-12f826063963" xsi:nil="true"/>
    <TaxCatchAll xmlns="d9c6f299-dc7c-49c5-a3f7-54d1288b5f35" xsi:nil="true"/>
    <_dlc_DocId xmlns="5ae100dd-7238-47d4-864c-a888c323434e">EPANZ-1167831518-134904</_dlc_DocId>
    <_dlc_DocIdUrl xmlns="5ae100dd-7238-47d4-864c-a888c323434e">
      <Url>https://epaintune.sharepoint.com/sites/EPA/_layouts/15/DocIdRedir.aspx?ID=EPANZ-1167831518-134904</Url>
      <Description>EPANZ-1167831518-134904</Description>
    </_dlc_DocIdUrl>
  </documentManagement>
</p:properties>
</file>

<file path=customXml/itemProps1.xml><?xml version="1.0" encoding="utf-8"?>
<ds:datastoreItem xmlns:ds="http://schemas.openxmlformats.org/officeDocument/2006/customXml" ds:itemID="{BD635451-6B76-4282-B45E-4AACFEFD00D8}"/>
</file>

<file path=customXml/itemProps2.xml><?xml version="1.0" encoding="utf-8"?>
<ds:datastoreItem xmlns:ds="http://schemas.openxmlformats.org/officeDocument/2006/customXml" ds:itemID="{85EDA5AF-2FC2-47BC-AE0F-5A68B06BAD10}"/>
</file>

<file path=customXml/itemProps3.xml><?xml version="1.0" encoding="utf-8"?>
<ds:datastoreItem xmlns:ds="http://schemas.openxmlformats.org/officeDocument/2006/customXml" ds:itemID="{D00928E6-BAFE-4BE4-8371-6338C3C834E4}"/>
</file>

<file path=customXml/itemProps4.xml><?xml version="1.0" encoding="utf-8"?>
<ds:datastoreItem xmlns:ds="http://schemas.openxmlformats.org/officeDocument/2006/customXml" ds:itemID="{29989DE1-AA4B-440E-8D52-6635F18BEE3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Assumptions </vt:lpstr>
      <vt:lpstr>ECR</vt:lpstr>
    </vt:vector>
  </TitlesOfParts>
  <Manager/>
  <Company>Auckland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Lowe</dc:creator>
  <cp:keywords/>
  <dc:description/>
  <cp:lastModifiedBy>Andrew Rossaak</cp:lastModifiedBy>
  <cp:revision/>
  <dcterms:created xsi:type="dcterms:W3CDTF">2014-07-07T22:30:08Z</dcterms:created>
  <dcterms:modified xsi:type="dcterms:W3CDTF">2026-09-08T05:10:31Z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0x010100E106A414AAFDB04FBE306619CD48353E002F0A2382F357314CA07B1E1FA9C121DE</vt:lpwstr>
  </property>
  <property fmtid="{D5CDD505-2E9C-101B-9397-08002B2CF9AE}" pid="3" name="_dlc_DocIdItemGuid">
    <vt:lpwstr>0907518c-8d93-49de-8688-d02eedd1a751</vt:lpwstr>
  </property>
  <property fmtid="{D5CDD505-2E9C-101B-9397-08002B2CF9AE}" pid="4" name="MediaServiceImageTags">
    <vt:lpwstr/>
  </property>
</Properties>
</file>