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G:\Shared drives\RMA Ecology main drive\RMA Ecology Ltd\Active Projects\2352 Matakanui mine, Otago (NDA)\2352.5 RFI and FTAA Dec2025\source material\RFI 14 lizard data\supplied to Panel by GU\"/>
    </mc:Choice>
  </mc:AlternateContent>
  <xr:revisionPtr revIDLastSave="0" documentId="13_ncr:1_{90F1D069-18F0-4D4A-8DF5-B04FE5B910C4}" xr6:coauthVersionLast="47" xr6:coauthVersionMax="47" xr10:uidLastSave="{00000000-0000-0000-0000-000000000000}"/>
  <bookViews>
    <workbookView xWindow="-120" yWindow="-120" windowWidth="38640" windowHeight="21120" firstSheet="5" activeTab="5" xr2:uid="{02B99D4C-8DD0-4EFE-89CE-476C900189E1}"/>
  </bookViews>
  <sheets>
    <sheet name="Species List" sheetId="1" r:id="rId1"/>
    <sheet name="ACO Efforts" sheetId="2" r:id="rId2"/>
    <sheet name="Pitfall Efforts" sheetId="3" r:id="rId3"/>
    <sheet name="Manual Efforts" sheetId="5" r:id="rId4"/>
    <sheet name="ACO habitat type &amp; lizards expa" sheetId="7" r:id="rId5"/>
    <sheet name="ACO habitat type &amp; lizard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2" l="1"/>
  <c r="J27" i="2"/>
  <c r="I27" i="2"/>
  <c r="H27" i="2"/>
  <c r="G27" i="2"/>
  <c r="F27" i="2"/>
  <c r="E27" i="2"/>
  <c r="D14" i="5" l="1"/>
  <c r="E14" i="5" l="1"/>
  <c r="F14" i="5"/>
  <c r="G14" i="5"/>
  <c r="H14" i="5"/>
  <c r="I14" i="5"/>
  <c r="J14" i="5"/>
  <c r="K21" i="5"/>
  <c r="D22" i="5" l="1"/>
  <c r="J22" i="5"/>
  <c r="I22" i="5"/>
  <c r="H22" i="5"/>
  <c r="G22" i="5"/>
  <c r="F22" i="5"/>
  <c r="E22" i="5"/>
  <c r="K10" i="5"/>
  <c r="K9" i="5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2" i="2"/>
  <c r="N22" i="2"/>
  <c r="L8" i="3"/>
  <c r="K8" i="3"/>
  <c r="J12" i="3"/>
  <c r="L27" i="2"/>
  <c r="L26" i="2"/>
  <c r="K3" i="5"/>
  <c r="K4" i="5"/>
  <c r="K5" i="5"/>
  <c r="K6" i="5"/>
  <c r="K7" i="5"/>
  <c r="K8" i="5"/>
  <c r="K2" i="5"/>
  <c r="C23" i="6"/>
  <c r="D23" i="6"/>
  <c r="E23" i="6"/>
  <c r="F23" i="6"/>
  <c r="G23" i="6"/>
  <c r="H23" i="6"/>
  <c r="B23" i="6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" i="6"/>
  <c r="C8" i="3"/>
  <c r="D8" i="3"/>
  <c r="E8" i="3"/>
  <c r="F8" i="3"/>
  <c r="G8" i="3"/>
  <c r="H8" i="3"/>
  <c r="I8" i="3"/>
  <c r="B8" i="3"/>
  <c r="C22" i="2"/>
  <c r="D22" i="2"/>
  <c r="B22" i="2"/>
  <c r="F22" i="2"/>
  <c r="G22" i="2"/>
  <c r="H22" i="2"/>
  <c r="I22" i="2"/>
  <c r="J22" i="2"/>
  <c r="K22" i="2"/>
  <c r="E22" i="2"/>
  <c r="K22" i="5" l="1"/>
  <c r="C13" i="3"/>
  <c r="I13" i="3"/>
  <c r="H13" i="3"/>
  <c r="G13" i="3"/>
  <c r="F13" i="3"/>
  <c r="E13" i="3"/>
  <c r="D13" i="3"/>
  <c r="M22" i="2"/>
  <c r="J13" i="3" l="1"/>
</calcChain>
</file>

<file path=xl/sharedStrings.xml><?xml version="1.0" encoding="utf-8"?>
<sst xmlns="http://schemas.openxmlformats.org/spreadsheetml/2006/main" count="1848" uniqueCount="570">
  <si>
    <t>Scientific name</t>
  </si>
  <si>
    <t>Common name</t>
  </si>
  <si>
    <t>Conservation status</t>
  </si>
  <si>
    <t>Detected in area of impact</t>
  </si>
  <si>
    <t>Detected in wider investigation</t>
  </si>
  <si>
    <t>Nearest known detection (km; from DOC database)</t>
  </si>
  <si>
    <t>Likelihood of presence</t>
  </si>
  <si>
    <t>Reason</t>
  </si>
  <si>
    <r>
      <rPr>
        <i/>
        <sz val="11"/>
        <color theme="1"/>
        <rFont val="Aptos Narrow"/>
        <family val="2"/>
        <scheme val="minor"/>
      </rPr>
      <t>Mokopirirakau</t>
    </r>
    <r>
      <rPr>
        <sz val="11"/>
        <color theme="1"/>
        <rFont val="Aptos Narrow"/>
        <family val="2"/>
        <scheme val="minor"/>
      </rPr>
      <t xml:space="preserve"> "Roys Peak"</t>
    </r>
  </si>
  <si>
    <t>Orange-spotted Gecko</t>
  </si>
  <si>
    <t>At Risk - Declining</t>
  </si>
  <si>
    <t>No</t>
  </si>
  <si>
    <t>17km</t>
  </si>
  <si>
    <t>Unlikely</t>
  </si>
  <si>
    <t>Naultinus gemmeus</t>
  </si>
  <si>
    <t>Jewelled Gecko</t>
  </si>
  <si>
    <t>not within 50km</t>
  </si>
  <si>
    <t>Oligosoma maccanni</t>
  </si>
  <si>
    <t>McCann’s Skink</t>
  </si>
  <si>
    <t>Not Threatened</t>
  </si>
  <si>
    <t>Yes</t>
  </si>
  <si>
    <t>Certain</t>
  </si>
  <si>
    <t>Found on site</t>
  </si>
  <si>
    <t>Oligosoma grande</t>
  </si>
  <si>
    <t>Grand Skink</t>
  </si>
  <si>
    <t>Threatened - Nationally Endangered</t>
  </si>
  <si>
    <t>47km</t>
  </si>
  <si>
    <t>Range restricted populations</t>
  </si>
  <si>
    <t>Oligosoma otagense</t>
  </si>
  <si>
    <t>Otago Skink</t>
  </si>
  <si>
    <t>29km</t>
  </si>
  <si>
    <t xml:space="preserve"> </t>
  </si>
  <si>
    <t>Oligosoma toka</t>
  </si>
  <si>
    <t>Nevis Skink</t>
  </si>
  <si>
    <t>30km</t>
  </si>
  <si>
    <r>
      <rPr>
        <i/>
        <sz val="11"/>
        <color theme="1"/>
        <rFont val="Aptos Narrow"/>
        <family val="2"/>
        <scheme val="minor"/>
      </rPr>
      <t>Oligosoma</t>
    </r>
    <r>
      <rPr>
        <sz val="11"/>
        <color theme="1"/>
        <rFont val="Aptos Narrow"/>
        <family val="2"/>
        <scheme val="minor"/>
      </rPr>
      <t xml:space="preserve"> aff. </t>
    </r>
    <r>
      <rPr>
        <i/>
        <sz val="11"/>
        <color theme="1"/>
        <rFont val="Aptos Narrow"/>
        <family val="2"/>
        <scheme val="minor"/>
      </rPr>
      <t>polychroma</t>
    </r>
    <r>
      <rPr>
        <sz val="11"/>
        <color theme="1"/>
        <rFont val="Aptos Narrow"/>
        <family val="2"/>
        <scheme val="minor"/>
      </rPr>
      <t xml:space="preserve"> clade 5</t>
    </r>
  </si>
  <si>
    <t>Southern Grass Skink</t>
  </si>
  <si>
    <r>
      <rPr>
        <i/>
        <sz val="11"/>
        <color theme="1"/>
        <rFont val="Aptos Narrow"/>
        <family val="2"/>
        <scheme val="minor"/>
      </rPr>
      <t>Woodworthia</t>
    </r>
    <r>
      <rPr>
        <sz val="11"/>
        <color theme="1"/>
        <rFont val="Aptos Narrow"/>
        <family val="2"/>
        <scheme val="minor"/>
      </rPr>
      <t xml:space="preserve"> "Central Otago"</t>
    </r>
  </si>
  <si>
    <t>Schist Gecko</t>
  </si>
  <si>
    <t>13km</t>
  </si>
  <si>
    <t>Possible</t>
  </si>
  <si>
    <t>Records on the Matakanui side of the Dunstan range</t>
  </si>
  <si>
    <r>
      <rPr>
        <i/>
        <sz val="11"/>
        <color theme="1"/>
        <rFont val="Aptos Narrow"/>
        <family val="2"/>
        <scheme val="minor"/>
      </rPr>
      <t>Woodworthia</t>
    </r>
    <r>
      <rPr>
        <sz val="11"/>
        <color theme="1"/>
        <rFont val="Aptos Narrow"/>
        <family val="2"/>
        <scheme val="minor"/>
      </rPr>
      <t xml:space="preserve"> "Cromwell"</t>
    </r>
  </si>
  <si>
    <t>Kawarau Gecko</t>
  </si>
  <si>
    <r>
      <rPr>
        <i/>
        <sz val="11"/>
        <color theme="1"/>
        <rFont val="Aptos Narrow"/>
        <family val="2"/>
        <scheme val="minor"/>
      </rPr>
      <t>Woodworthia</t>
    </r>
    <r>
      <rPr>
        <sz val="11"/>
        <color theme="1"/>
        <rFont val="Aptos Narrow"/>
        <family val="2"/>
        <scheme val="minor"/>
      </rPr>
      <t xml:space="preserve"> "Otago Southland large"</t>
    </r>
  </si>
  <si>
    <t>Korero Gecko</t>
  </si>
  <si>
    <t>14km</t>
  </si>
  <si>
    <r>
      <t xml:space="preserve">Oligosoma </t>
    </r>
    <r>
      <rPr>
        <sz val="11"/>
        <color theme="1"/>
        <rFont val="Aptos Narrow"/>
        <family val="2"/>
        <scheme val="minor"/>
      </rPr>
      <t>aff.</t>
    </r>
    <r>
      <rPr>
        <i/>
        <sz val="11"/>
        <color theme="1"/>
        <rFont val="Aptos Narrow"/>
        <family val="2"/>
        <scheme val="minor"/>
      </rPr>
      <t xml:space="preserve"> chloronoton "West Otago"</t>
    </r>
  </si>
  <si>
    <t>Lakes Skink</t>
  </si>
  <si>
    <t>6km</t>
  </si>
  <si>
    <t xml:space="preserve">Nearest record at Mount Pisa across lake. Close </t>
  </si>
  <si>
    <t>Total ACOs</t>
  </si>
  <si>
    <t>Total ACOs systematically placed</t>
  </si>
  <si>
    <t>Total ACOs selectively placed</t>
  </si>
  <si>
    <t>ACOs in exotic pasture</t>
  </si>
  <si>
    <t>ACOs in mixed depleted herbfield and grassland</t>
  </si>
  <si>
    <t>ACOs in mixed tussock shrubland and exotic grassland</t>
  </si>
  <si>
    <t>ACOs in mixed scrubland</t>
  </si>
  <si>
    <t>ACOs in native dominant tussockland</t>
  </si>
  <si>
    <t>ACOs in native herbland and shrubland</t>
  </si>
  <si>
    <t>ACOs in native dominant scrubland</t>
  </si>
  <si>
    <t>Sampling effort</t>
  </si>
  <si>
    <t>Devices</t>
  </si>
  <si>
    <t>ACOs inside area of impact</t>
  </si>
  <si>
    <t>ACOs outside of impact area</t>
  </si>
  <si>
    <t>Awaiting confirmed impact footprint?</t>
  </si>
  <si>
    <t>Centroid 2</t>
  </si>
  <si>
    <t>Sampling effort = number of ACOs * the number of days they were set/active</t>
  </si>
  <si>
    <t>Centroid 3</t>
  </si>
  <si>
    <t>Devices = the number of person-hours spent sampling the decives</t>
  </si>
  <si>
    <t>Centroid 5</t>
  </si>
  <si>
    <t>Centroid 6</t>
  </si>
  <si>
    <t>Centroid 8</t>
  </si>
  <si>
    <t>Centroid 9</t>
  </si>
  <si>
    <t>Centroid 10</t>
  </si>
  <si>
    <t>Centroid 11</t>
  </si>
  <si>
    <t>Centroid 13</t>
  </si>
  <si>
    <t>Centroid 14</t>
  </si>
  <si>
    <t>Centroid 15</t>
  </si>
  <si>
    <t>Centroid 16</t>
  </si>
  <si>
    <t>Centroid 17</t>
  </si>
  <si>
    <t>Centroid 18</t>
  </si>
  <si>
    <t>Centroid 19</t>
  </si>
  <si>
    <t>Centroid 20</t>
  </si>
  <si>
    <t>Centroid 21</t>
  </si>
  <si>
    <t>Centroid 22</t>
  </si>
  <si>
    <t>Centroid 23</t>
  </si>
  <si>
    <t>Centroid 24</t>
  </si>
  <si>
    <t>Total</t>
  </si>
  <si>
    <t>% of Total</t>
  </si>
  <si>
    <t>Vegetation in ESA</t>
  </si>
  <si>
    <t>ha</t>
  </si>
  <si>
    <t>%</t>
  </si>
  <si>
    <t>Total pitfalls traps</t>
  </si>
  <si>
    <t>Pitfalls in exotic pasture</t>
  </si>
  <si>
    <t>Pitfalls in mixed depleted herbfield and grassland</t>
  </si>
  <si>
    <t>Pitfalls in mixed tussock shrubland and exotic grassland</t>
  </si>
  <si>
    <t>Pitfalls in mixed scrubland</t>
  </si>
  <si>
    <t>Pitfalls in native dominant tussockland</t>
  </si>
  <si>
    <t>Pitfalls in native herbland and shrubland</t>
  </si>
  <si>
    <t>Pitfalls in native dominant scrubland</t>
  </si>
  <si>
    <t>Transect 1</t>
  </si>
  <si>
    <t>Sampling effort = number of pitfalls * the number of days they were set/active</t>
  </si>
  <si>
    <t>Transect 2</t>
  </si>
  <si>
    <t>Transect 3</t>
  </si>
  <si>
    <t>Transect 4</t>
  </si>
  <si>
    <t>Transect 5</t>
  </si>
  <si>
    <t>Transect 6</t>
  </si>
  <si>
    <t>% of total</t>
  </si>
  <si>
    <t>Number of searches</t>
  </si>
  <si>
    <t>Total Person-hours</t>
  </si>
  <si>
    <t>Percentage searched in exotic pasture</t>
  </si>
  <si>
    <t>Percentage searched in mixed depleted herbfield and grassland</t>
  </si>
  <si>
    <t>Percentage searched in mixed tussock shrubland and exotic grassland</t>
  </si>
  <si>
    <t>Percentage searched in mixed scrubland</t>
  </si>
  <si>
    <t>Percentage searched in native dominant tussockland</t>
  </si>
  <si>
    <t>Percentage searched in native herbland and shrubland</t>
  </si>
  <si>
    <t>Percentage searched in native dominant scrubland</t>
  </si>
  <si>
    <t>Centroid Manual Summer</t>
  </si>
  <si>
    <t>Effort</t>
  </si>
  <si>
    <t>Score</t>
  </si>
  <si>
    <t>Pitfall Manual 1</t>
  </si>
  <si>
    <t>Very High</t>
  </si>
  <si>
    <t>≥ 30%</t>
  </si>
  <si>
    <t>Pitfall Manual 2</t>
  </si>
  <si>
    <t>High</t>
  </si>
  <si>
    <t>≥ 20%</t>
  </si>
  <si>
    <t>Basking Manual 1</t>
  </si>
  <si>
    <t>Medium</t>
  </si>
  <si>
    <t>≥ 10%</t>
  </si>
  <si>
    <t>Basking Manual 2</t>
  </si>
  <si>
    <t>Low</t>
  </si>
  <si>
    <t>≥ 1%</t>
  </si>
  <si>
    <t>Arboreal Manual 1</t>
  </si>
  <si>
    <t>Very Low</t>
  </si>
  <si>
    <t>&lt; 1%</t>
  </si>
  <si>
    <t>Arboreal Manual 2</t>
  </si>
  <si>
    <t>None</t>
  </si>
  <si>
    <t>Centroid Manual Spring</t>
  </si>
  <si>
    <t>Road Manual Spring</t>
  </si>
  <si>
    <t>Effort score</t>
  </si>
  <si>
    <t>Average</t>
  </si>
  <si>
    <t>Centroid</t>
  </si>
  <si>
    <t>ACO #</t>
  </si>
  <si>
    <t>McCann's Skink</t>
  </si>
  <si>
    <t>Unidentified Skink</t>
  </si>
  <si>
    <t>Unidentified Lizard</t>
  </si>
  <si>
    <t>Vegetation Community</t>
  </si>
  <si>
    <t xml:space="preserve">Habitat </t>
  </si>
  <si>
    <t>Selection</t>
  </si>
  <si>
    <t>2N1</t>
  </si>
  <si>
    <t>Native dominant scrubland</t>
  </si>
  <si>
    <t>Rock</t>
  </si>
  <si>
    <t>Systematic</t>
  </si>
  <si>
    <t>2N2</t>
  </si>
  <si>
    <t>Scrub</t>
  </si>
  <si>
    <t>2E1</t>
  </si>
  <si>
    <t>2E2</t>
  </si>
  <si>
    <t>2S1</t>
  </si>
  <si>
    <t>Mixed tussock shrubland and exotic grassland</t>
  </si>
  <si>
    <t>Grassland</t>
  </si>
  <si>
    <t>2S2</t>
  </si>
  <si>
    <t>2W1</t>
  </si>
  <si>
    <t>2W2</t>
  </si>
  <si>
    <t>2/9</t>
  </si>
  <si>
    <t>Selective</t>
  </si>
  <si>
    <t>2/10</t>
  </si>
  <si>
    <t>2/11</t>
  </si>
  <si>
    <t>2/12</t>
  </si>
  <si>
    <t>2/13</t>
  </si>
  <si>
    <t>2/14</t>
  </si>
  <si>
    <t>2/15</t>
  </si>
  <si>
    <t>2/16</t>
  </si>
  <si>
    <t>2/17</t>
  </si>
  <si>
    <t>2/18</t>
  </si>
  <si>
    <t>2/19</t>
  </si>
  <si>
    <t>2/20</t>
  </si>
  <si>
    <t>3N1</t>
  </si>
  <si>
    <t>3N2</t>
  </si>
  <si>
    <t>3E1</t>
  </si>
  <si>
    <t>3E2</t>
  </si>
  <si>
    <t>3S1</t>
  </si>
  <si>
    <t>3S2</t>
  </si>
  <si>
    <t>3W1</t>
  </si>
  <si>
    <t>3W2</t>
  </si>
  <si>
    <t>3/9</t>
  </si>
  <si>
    <t>3/10</t>
  </si>
  <si>
    <t>3/11</t>
  </si>
  <si>
    <t>3/12</t>
  </si>
  <si>
    <t>3/13</t>
  </si>
  <si>
    <t>3/14</t>
  </si>
  <si>
    <t>3/15</t>
  </si>
  <si>
    <t>3/16</t>
  </si>
  <si>
    <t>3/17</t>
  </si>
  <si>
    <t>3/18</t>
  </si>
  <si>
    <t>3/19</t>
  </si>
  <si>
    <t>3/20</t>
  </si>
  <si>
    <t>5N1</t>
  </si>
  <si>
    <t>Native dominant tussockland</t>
  </si>
  <si>
    <t>Tussock</t>
  </si>
  <si>
    <t>5N2</t>
  </si>
  <si>
    <t>5E1</t>
  </si>
  <si>
    <t>5E2</t>
  </si>
  <si>
    <t>5S1</t>
  </si>
  <si>
    <t>5S2</t>
  </si>
  <si>
    <t>5W1</t>
  </si>
  <si>
    <t>5W2</t>
  </si>
  <si>
    <t>5/9</t>
  </si>
  <si>
    <t>5/10</t>
  </si>
  <si>
    <t>5/11</t>
  </si>
  <si>
    <t>5/12</t>
  </si>
  <si>
    <t>5/13</t>
  </si>
  <si>
    <t>5/14</t>
  </si>
  <si>
    <t>5/15</t>
  </si>
  <si>
    <t>5/16</t>
  </si>
  <si>
    <t>5/17</t>
  </si>
  <si>
    <t>5/18</t>
  </si>
  <si>
    <t>5/19</t>
  </si>
  <si>
    <t>5/20</t>
  </si>
  <si>
    <t>6N1</t>
  </si>
  <si>
    <t>Native herbland and shrubland</t>
  </si>
  <si>
    <t>Bareground</t>
  </si>
  <si>
    <t>6N2</t>
  </si>
  <si>
    <t>6E1</t>
  </si>
  <si>
    <t>6E2</t>
  </si>
  <si>
    <t>6S1</t>
  </si>
  <si>
    <t>6S2</t>
  </si>
  <si>
    <t>6W1</t>
  </si>
  <si>
    <t>6W2</t>
  </si>
  <si>
    <t>6/9</t>
  </si>
  <si>
    <t>6/10</t>
  </si>
  <si>
    <t>6/11</t>
  </si>
  <si>
    <t>6/12</t>
  </si>
  <si>
    <t>6/13</t>
  </si>
  <si>
    <t>6/14</t>
  </si>
  <si>
    <t>6/15</t>
  </si>
  <si>
    <t>6/16</t>
  </si>
  <si>
    <t>6/17</t>
  </si>
  <si>
    <t>6/18</t>
  </si>
  <si>
    <t>Speargrass</t>
  </si>
  <si>
    <t>6/19</t>
  </si>
  <si>
    <t>6/20</t>
  </si>
  <si>
    <t>8N1</t>
  </si>
  <si>
    <t>8N2</t>
  </si>
  <si>
    <t>Mixed depleted herbfield and grassland</t>
  </si>
  <si>
    <t>8E1</t>
  </si>
  <si>
    <t>8E2</t>
  </si>
  <si>
    <t>8S1</t>
  </si>
  <si>
    <t>8S2</t>
  </si>
  <si>
    <t>8W1</t>
  </si>
  <si>
    <t>8W2</t>
  </si>
  <si>
    <t>8/9</t>
  </si>
  <si>
    <t>8/10</t>
  </si>
  <si>
    <t>8/11</t>
  </si>
  <si>
    <t>8/12</t>
  </si>
  <si>
    <t>8/13</t>
  </si>
  <si>
    <t>8/14</t>
  </si>
  <si>
    <t>8/15</t>
  </si>
  <si>
    <t>8/16</t>
  </si>
  <si>
    <t>8/17</t>
  </si>
  <si>
    <t>8/18</t>
  </si>
  <si>
    <t>8/19</t>
  </si>
  <si>
    <t>8/20</t>
  </si>
  <si>
    <t>9N1</t>
  </si>
  <si>
    <t>9N2</t>
  </si>
  <si>
    <t>9E1</t>
  </si>
  <si>
    <t>9E2</t>
  </si>
  <si>
    <t>9S1</t>
  </si>
  <si>
    <t>9S2</t>
  </si>
  <si>
    <t>9W1</t>
  </si>
  <si>
    <t>9W2</t>
  </si>
  <si>
    <t>9/9</t>
  </si>
  <si>
    <t>9/10</t>
  </si>
  <si>
    <t>9/11</t>
  </si>
  <si>
    <t>9/12</t>
  </si>
  <si>
    <t>9/13</t>
  </si>
  <si>
    <t>9/14</t>
  </si>
  <si>
    <t>9/15</t>
  </si>
  <si>
    <t>9/16</t>
  </si>
  <si>
    <t>9/17</t>
  </si>
  <si>
    <t>9/18</t>
  </si>
  <si>
    <t>9/19</t>
  </si>
  <si>
    <t>9/20</t>
  </si>
  <si>
    <t>10N1</t>
  </si>
  <si>
    <t>10N2</t>
  </si>
  <si>
    <t>10E1</t>
  </si>
  <si>
    <t>10E2</t>
  </si>
  <si>
    <t>10S1</t>
  </si>
  <si>
    <t>10S2</t>
  </si>
  <si>
    <t>10W1</t>
  </si>
  <si>
    <t>10W2</t>
  </si>
  <si>
    <t>10/9</t>
  </si>
  <si>
    <t>10/10</t>
  </si>
  <si>
    <t>10/11</t>
  </si>
  <si>
    <t>10/12</t>
  </si>
  <si>
    <t>10/13</t>
  </si>
  <si>
    <t>10/14</t>
  </si>
  <si>
    <t>10/15</t>
  </si>
  <si>
    <t>10/16</t>
  </si>
  <si>
    <t>10/17</t>
  </si>
  <si>
    <t>10/18</t>
  </si>
  <si>
    <t>10/19</t>
  </si>
  <si>
    <t>10/20</t>
  </si>
  <si>
    <t>11N1</t>
  </si>
  <si>
    <t>11N2</t>
  </si>
  <si>
    <t>11E1</t>
  </si>
  <si>
    <t>11E2</t>
  </si>
  <si>
    <t>11S1</t>
  </si>
  <si>
    <t>11S2</t>
  </si>
  <si>
    <t>11W1</t>
  </si>
  <si>
    <t>11W2</t>
  </si>
  <si>
    <t>11/9</t>
  </si>
  <si>
    <t>11/10</t>
  </si>
  <si>
    <t>11/11</t>
  </si>
  <si>
    <t>11/12</t>
  </si>
  <si>
    <t>11/13</t>
  </si>
  <si>
    <t>11/14</t>
  </si>
  <si>
    <t>11/15</t>
  </si>
  <si>
    <t>11/16</t>
  </si>
  <si>
    <t>11/17</t>
  </si>
  <si>
    <t>11/18</t>
  </si>
  <si>
    <t>11/19</t>
  </si>
  <si>
    <t>11/20</t>
  </si>
  <si>
    <t>13N1</t>
  </si>
  <si>
    <t>13N2</t>
  </si>
  <si>
    <t>13E1</t>
  </si>
  <si>
    <t>13E2</t>
  </si>
  <si>
    <t>13S1</t>
  </si>
  <si>
    <t>13S2</t>
  </si>
  <si>
    <t>13W1</t>
  </si>
  <si>
    <t>13W2</t>
  </si>
  <si>
    <t>13/9</t>
  </si>
  <si>
    <t>13/10</t>
  </si>
  <si>
    <t>13/11</t>
  </si>
  <si>
    <t>13/12</t>
  </si>
  <si>
    <t>13/13</t>
  </si>
  <si>
    <t>13/14</t>
  </si>
  <si>
    <t>13/15</t>
  </si>
  <si>
    <t>13/16</t>
  </si>
  <si>
    <t>13/17</t>
  </si>
  <si>
    <t>13/18</t>
  </si>
  <si>
    <t>13/19</t>
  </si>
  <si>
    <t>13/20</t>
  </si>
  <si>
    <t>14N1</t>
  </si>
  <si>
    <t>14N2</t>
  </si>
  <si>
    <t>14E1</t>
  </si>
  <si>
    <t>14E2</t>
  </si>
  <si>
    <t>14S1</t>
  </si>
  <si>
    <t>14S2</t>
  </si>
  <si>
    <t>14W1</t>
  </si>
  <si>
    <t>14W2</t>
  </si>
  <si>
    <t>14/9</t>
  </si>
  <si>
    <t>14/10</t>
  </si>
  <si>
    <t>14/11</t>
  </si>
  <si>
    <t>14/12</t>
  </si>
  <si>
    <t>14/13</t>
  </si>
  <si>
    <t>14/14</t>
  </si>
  <si>
    <t>14/15</t>
  </si>
  <si>
    <t>14/16</t>
  </si>
  <si>
    <t>14/17</t>
  </si>
  <si>
    <t>14/18</t>
  </si>
  <si>
    <t>14/19</t>
  </si>
  <si>
    <t>14/20</t>
  </si>
  <si>
    <t>15N1</t>
  </si>
  <si>
    <t>15N2</t>
  </si>
  <si>
    <t>15E1</t>
  </si>
  <si>
    <t>15E2</t>
  </si>
  <si>
    <t>15S1</t>
  </si>
  <si>
    <t>15S2</t>
  </si>
  <si>
    <t>15W1</t>
  </si>
  <si>
    <t>15W2</t>
  </si>
  <si>
    <t>15/9</t>
  </si>
  <si>
    <t>15/10</t>
  </si>
  <si>
    <t>15/11</t>
  </si>
  <si>
    <t>15/12</t>
  </si>
  <si>
    <t>15/13</t>
  </si>
  <si>
    <t>15/14</t>
  </si>
  <si>
    <t>15/15</t>
  </si>
  <si>
    <t>15/16</t>
  </si>
  <si>
    <t>15/17</t>
  </si>
  <si>
    <t>15/18</t>
  </si>
  <si>
    <t>15/19</t>
  </si>
  <si>
    <t>15/20</t>
  </si>
  <si>
    <t>16N1</t>
  </si>
  <si>
    <t>16N2</t>
  </si>
  <si>
    <t>16E1</t>
  </si>
  <si>
    <t>16E2</t>
  </si>
  <si>
    <t>16S1</t>
  </si>
  <si>
    <t>16S2</t>
  </si>
  <si>
    <t>16W1</t>
  </si>
  <si>
    <t>16W2</t>
  </si>
  <si>
    <t>16/9</t>
  </si>
  <si>
    <t>16/10</t>
  </si>
  <si>
    <t>16/11</t>
  </si>
  <si>
    <t>16/12</t>
  </si>
  <si>
    <t>16/13</t>
  </si>
  <si>
    <t>16/14</t>
  </si>
  <si>
    <t>16/15</t>
  </si>
  <si>
    <t>16/16</t>
  </si>
  <si>
    <t>16/17</t>
  </si>
  <si>
    <t>16/18</t>
  </si>
  <si>
    <t>16/19</t>
  </si>
  <si>
    <t>16/20</t>
  </si>
  <si>
    <t>17N1</t>
  </si>
  <si>
    <t>17N2</t>
  </si>
  <si>
    <t>17E1</t>
  </si>
  <si>
    <t>17E2</t>
  </si>
  <si>
    <t>17S1</t>
  </si>
  <si>
    <t>17S2</t>
  </si>
  <si>
    <t>17W1</t>
  </si>
  <si>
    <t>17W2</t>
  </si>
  <si>
    <t>17/9</t>
  </si>
  <si>
    <t>Mixed scrubland</t>
  </si>
  <si>
    <t>17/10</t>
  </si>
  <si>
    <t>17/11</t>
  </si>
  <si>
    <t>17/12</t>
  </si>
  <si>
    <t>17/13</t>
  </si>
  <si>
    <t>17/14</t>
  </si>
  <si>
    <t>17/15</t>
  </si>
  <si>
    <t>17/16</t>
  </si>
  <si>
    <t>17/17</t>
  </si>
  <si>
    <t>17/18</t>
  </si>
  <si>
    <t>17/19</t>
  </si>
  <si>
    <t>17/20</t>
  </si>
  <si>
    <t>18N1</t>
  </si>
  <si>
    <t>18N2</t>
  </si>
  <si>
    <t>18E1</t>
  </si>
  <si>
    <t>18E2</t>
  </si>
  <si>
    <t>18S1</t>
  </si>
  <si>
    <t>18S2</t>
  </si>
  <si>
    <t>18W1</t>
  </si>
  <si>
    <t>18W2</t>
  </si>
  <si>
    <t>18/9</t>
  </si>
  <si>
    <t>18/10</t>
  </si>
  <si>
    <t>18/11</t>
  </si>
  <si>
    <t>18/12</t>
  </si>
  <si>
    <t>18/13</t>
  </si>
  <si>
    <t>18/14</t>
  </si>
  <si>
    <t>18/15</t>
  </si>
  <si>
    <t>18/16</t>
  </si>
  <si>
    <t>18/17</t>
  </si>
  <si>
    <t>18/18</t>
  </si>
  <si>
    <t>18/19</t>
  </si>
  <si>
    <t>18/20</t>
  </si>
  <si>
    <t>19N1</t>
  </si>
  <si>
    <t>19N2</t>
  </si>
  <si>
    <t>19E1</t>
  </si>
  <si>
    <t>19E2</t>
  </si>
  <si>
    <t>19S1</t>
  </si>
  <si>
    <t>19S2</t>
  </si>
  <si>
    <t>19W1</t>
  </si>
  <si>
    <t>19W2</t>
  </si>
  <si>
    <t>19/9</t>
  </si>
  <si>
    <t>19/10</t>
  </si>
  <si>
    <t>19/11</t>
  </si>
  <si>
    <t>19/12</t>
  </si>
  <si>
    <t>19/13</t>
  </si>
  <si>
    <t>19/14</t>
  </si>
  <si>
    <t>19/15</t>
  </si>
  <si>
    <t>19/16</t>
  </si>
  <si>
    <t>19/17</t>
  </si>
  <si>
    <t>19/18</t>
  </si>
  <si>
    <t>19/19</t>
  </si>
  <si>
    <t>19/20</t>
  </si>
  <si>
    <t>20N1</t>
  </si>
  <si>
    <t>20N2</t>
  </si>
  <si>
    <t>20E1</t>
  </si>
  <si>
    <t>20E2</t>
  </si>
  <si>
    <t>20S1</t>
  </si>
  <si>
    <t>20S2</t>
  </si>
  <si>
    <t>20W1</t>
  </si>
  <si>
    <t>20W2</t>
  </si>
  <si>
    <t>20/9</t>
  </si>
  <si>
    <t>20/10</t>
  </si>
  <si>
    <t>20/11</t>
  </si>
  <si>
    <t>20/12</t>
  </si>
  <si>
    <t>20/13</t>
  </si>
  <si>
    <t>20/14</t>
  </si>
  <si>
    <t>20/15</t>
  </si>
  <si>
    <t>20/16</t>
  </si>
  <si>
    <t>20/17</t>
  </si>
  <si>
    <t>20/18</t>
  </si>
  <si>
    <t>20/19</t>
  </si>
  <si>
    <t>20/20</t>
  </si>
  <si>
    <t>21N1</t>
  </si>
  <si>
    <t>21N2</t>
  </si>
  <si>
    <t>21E1</t>
  </si>
  <si>
    <t>21E2</t>
  </si>
  <si>
    <t>21S1</t>
  </si>
  <si>
    <t>21S2</t>
  </si>
  <si>
    <t>21W1</t>
  </si>
  <si>
    <t>21W2</t>
  </si>
  <si>
    <t>21/9</t>
  </si>
  <si>
    <t>21/10</t>
  </si>
  <si>
    <t>21/11</t>
  </si>
  <si>
    <t>21/12</t>
  </si>
  <si>
    <t>21/13</t>
  </si>
  <si>
    <t>21/14</t>
  </si>
  <si>
    <t>21/15</t>
  </si>
  <si>
    <t>21/16</t>
  </si>
  <si>
    <t>21/17</t>
  </si>
  <si>
    <t>21/18</t>
  </si>
  <si>
    <t>21/19</t>
  </si>
  <si>
    <t>21/20</t>
  </si>
  <si>
    <t>22N1</t>
  </si>
  <si>
    <t>22N2</t>
  </si>
  <si>
    <t>22E1</t>
  </si>
  <si>
    <t>22E2</t>
  </si>
  <si>
    <t>22S1</t>
  </si>
  <si>
    <t>22S2</t>
  </si>
  <si>
    <t>22W1</t>
  </si>
  <si>
    <t>22W2</t>
  </si>
  <si>
    <t>22/9</t>
  </si>
  <si>
    <t>22/10</t>
  </si>
  <si>
    <t>22/11</t>
  </si>
  <si>
    <t>22/12</t>
  </si>
  <si>
    <t>Exotic pasture</t>
  </si>
  <si>
    <t>22/13</t>
  </si>
  <si>
    <t>22/14</t>
  </si>
  <si>
    <t>22/15</t>
  </si>
  <si>
    <t>22/16</t>
  </si>
  <si>
    <t>22/17</t>
  </si>
  <si>
    <t>22/18</t>
  </si>
  <si>
    <t>Scree</t>
  </si>
  <si>
    <t>22/19</t>
  </si>
  <si>
    <t>22/20</t>
  </si>
  <si>
    <t>23N1</t>
  </si>
  <si>
    <t>23N2</t>
  </si>
  <si>
    <t>23E1</t>
  </si>
  <si>
    <t>23E2</t>
  </si>
  <si>
    <t>23S1</t>
  </si>
  <si>
    <t>23S2</t>
  </si>
  <si>
    <t>23W1</t>
  </si>
  <si>
    <t>23W2</t>
  </si>
  <si>
    <t>23/9</t>
  </si>
  <si>
    <t>23/10</t>
  </si>
  <si>
    <t>23/11</t>
  </si>
  <si>
    <t>23/12</t>
  </si>
  <si>
    <t>23/13</t>
  </si>
  <si>
    <t>23/14</t>
  </si>
  <si>
    <t>23/15</t>
  </si>
  <si>
    <t>23/16</t>
  </si>
  <si>
    <t>23/17</t>
  </si>
  <si>
    <t>23/18</t>
  </si>
  <si>
    <t>23/19</t>
  </si>
  <si>
    <t>23/20</t>
  </si>
  <si>
    <t>24N1</t>
  </si>
  <si>
    <t>24N2</t>
  </si>
  <si>
    <t>24E1</t>
  </si>
  <si>
    <t>24E2</t>
  </si>
  <si>
    <t>24S1</t>
  </si>
  <si>
    <t>24S2</t>
  </si>
  <si>
    <t>24W1</t>
  </si>
  <si>
    <t>24W2</t>
  </si>
  <si>
    <t>24/9</t>
  </si>
  <si>
    <t>24/10</t>
  </si>
  <si>
    <t>24/11</t>
  </si>
  <si>
    <t>24/12</t>
  </si>
  <si>
    <t>24/13</t>
  </si>
  <si>
    <t>24/14</t>
  </si>
  <si>
    <t>24/15</t>
  </si>
  <si>
    <t>24/16</t>
  </si>
  <si>
    <t>24/17</t>
  </si>
  <si>
    <t>24/18</t>
  </si>
  <si>
    <t>24/19</t>
  </si>
  <si>
    <t>24/20</t>
  </si>
  <si>
    <t>Kawerau gecko</t>
  </si>
  <si>
    <t>UnID Skink</t>
  </si>
  <si>
    <t>UnID Lizard</t>
  </si>
  <si>
    <t xml:space="preserve">Tussock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</si>
</sst>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5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585"/>
        <bgColor indexed="64"/>
      </patternFill>
    </fill>
    <fill>
      <patternFill patternType="solid">
        <fgColor rgb="FFFFA161"/>
        <bgColor indexed="64"/>
      </patternFill>
    </fill>
    <fill>
      <patternFill patternType="solid">
        <fgColor rgb="FFFFDA8F"/>
        <bgColor indexed="64"/>
      </patternFill>
    </fill>
    <fill>
      <patternFill patternType="solid">
        <fgColor rgb="FFDDFDBF"/>
        <bgColor indexed="64"/>
      </patternFill>
    </fill>
    <fill>
      <patternFill patternType="solid">
        <fgColor rgb="FFA7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2" borderId="0" xfId="0" applyFill="1"/>
    <xf numFmtId="0" fontId="0" fillId="10" borderId="0" xfId="0" applyFill="1" applyAlignment="1">
      <alignment horizontal="center" vertical="center"/>
    </xf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9" fontId="0" fillId="9" borderId="1" xfId="0" applyNumberFormat="1" applyFill="1" applyBorder="1" applyAlignment="1">
      <alignment horizontal="center" vertical="center"/>
    </xf>
    <xf numFmtId="9" fontId="0" fillId="3" borderId="1" xfId="0" applyNumberFormat="1" applyFill="1" applyBorder="1" applyAlignment="1">
      <alignment horizontal="center" vertical="center"/>
    </xf>
    <xf numFmtId="9" fontId="0" fillId="7" borderId="1" xfId="0" applyNumberFormat="1" applyFill="1" applyBorder="1" applyAlignment="1">
      <alignment horizontal="center" vertical="center"/>
    </xf>
    <xf numFmtId="9" fontId="0" fillId="8" borderId="1" xfId="0" applyNumberFormat="1" applyFill="1" applyBorder="1" applyAlignment="1">
      <alignment horizontal="center" vertical="center"/>
    </xf>
    <xf numFmtId="9" fontId="0" fillId="10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9" fontId="0" fillId="0" borderId="0" xfId="1" applyFont="1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0" fontId="0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9" fontId="0" fillId="0" borderId="0" xfId="0" applyNumberFormat="1" applyAlignment="1">
      <alignment horizontal="center" vertical="center"/>
    </xf>
    <xf numFmtId="9" fontId="0" fillId="0" borderId="1" xfId="1" applyFont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9" fontId="0" fillId="7" borderId="2" xfId="0" applyNumberFormat="1" applyFill="1" applyBorder="1" applyAlignment="1">
      <alignment horizontal="center" vertical="center"/>
    </xf>
    <xf numFmtId="9" fontId="0" fillId="3" borderId="2" xfId="0" applyNumberFormat="1" applyFill="1" applyBorder="1" applyAlignment="1">
      <alignment horizontal="center" vertical="center"/>
    </xf>
    <xf numFmtId="9" fontId="0" fillId="8" borderId="2" xfId="0" applyNumberFormat="1" applyFill="1" applyBorder="1" applyAlignment="1">
      <alignment horizontal="center" vertical="center"/>
    </xf>
    <xf numFmtId="9" fontId="0" fillId="10" borderId="2" xfId="0" applyNumberFormat="1" applyFill="1" applyBorder="1" applyAlignment="1">
      <alignment horizontal="center" vertical="center"/>
    </xf>
    <xf numFmtId="9" fontId="0" fillId="0" borderId="2" xfId="1" applyFont="1" applyBorder="1" applyAlignment="1">
      <alignment horizontal="center"/>
    </xf>
    <xf numFmtId="9" fontId="0" fillId="10" borderId="1" xfId="0" applyNumberFormat="1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9" fontId="0" fillId="8" borderId="1" xfId="0" applyNumberFormat="1" applyFill="1" applyBorder="1" applyAlignment="1">
      <alignment horizontal="center"/>
    </xf>
    <xf numFmtId="9" fontId="0" fillId="7" borderId="1" xfId="0" applyNumberForma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2" fillId="16" borderId="3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/>
    </xf>
    <xf numFmtId="0" fontId="0" fillId="16" borderId="1" xfId="0" applyFill="1" applyBorder="1" applyAlignment="1">
      <alignment horizontal="center" vertical="center"/>
    </xf>
    <xf numFmtId="164" fontId="0" fillId="16" borderId="1" xfId="1" applyNumberFormat="1" applyFont="1" applyFill="1" applyBorder="1" applyAlignment="1">
      <alignment horizontal="center" vertical="center"/>
    </xf>
    <xf numFmtId="9" fontId="0" fillId="16" borderId="1" xfId="1" applyFont="1" applyFill="1" applyBorder="1" applyAlignment="1">
      <alignment horizontal="center" vertical="center"/>
    </xf>
    <xf numFmtId="0" fontId="2" fillId="16" borderId="0" xfId="0" applyFont="1" applyFill="1" applyAlignment="1">
      <alignment horizontal="center"/>
    </xf>
    <xf numFmtId="0" fontId="2" fillId="16" borderId="3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FF99"/>
      <color rgb="FFFFDA8F"/>
      <color rgb="FFFF8585"/>
      <color rgb="FF93FFD3"/>
      <color rgb="FFFFA161"/>
      <color rgb="FFDDFDBF"/>
      <color rgb="FFA7FFFF"/>
      <color rgb="FFF3AC85"/>
      <color rgb="FFF7D9AD"/>
      <color rgb="FFFFA3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F7307-5F73-43DB-8D68-038EA1943F8F}">
  <sheetPr>
    <tabColor rgb="FF92D050"/>
  </sheetPr>
  <dimension ref="A1:L12"/>
  <sheetViews>
    <sheetView workbookViewId="0">
      <selection activeCell="C19" sqref="C19"/>
    </sheetView>
  </sheetViews>
  <sheetFormatPr defaultRowHeight="15"/>
  <cols>
    <col min="1" max="1" width="38.42578125" bestFit="1" customWidth="1"/>
    <col min="2" max="2" width="25.7109375" bestFit="1" customWidth="1"/>
    <col min="3" max="3" width="33.140625" bestFit="1" customWidth="1"/>
    <col min="4" max="4" width="19" customWidth="1"/>
    <col min="5" max="5" width="16.5703125" customWidth="1"/>
    <col min="6" max="6" width="19.5703125" customWidth="1"/>
    <col min="7" max="7" width="13.7109375" customWidth="1"/>
    <col min="8" max="8" width="47.85546875" bestFit="1" customWidth="1"/>
  </cols>
  <sheetData>
    <row r="1" spans="1:12" ht="52.5" customHeight="1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12" s="1" customFormat="1" ht="23.25" customHeight="1">
      <c r="A2" s="5" t="s">
        <v>8</v>
      </c>
      <c r="B2" s="5" t="s">
        <v>9</v>
      </c>
      <c r="C2" s="5" t="s">
        <v>10</v>
      </c>
      <c r="D2" s="6" t="s">
        <v>11</v>
      </c>
      <c r="E2" s="6" t="s">
        <v>11</v>
      </c>
      <c r="F2" s="5" t="s">
        <v>12</v>
      </c>
      <c r="G2" s="6" t="s">
        <v>13</v>
      </c>
      <c r="H2" s="53"/>
    </row>
    <row r="3" spans="1:12" s="1" customFormat="1" ht="23.25" customHeight="1">
      <c r="A3" s="17" t="s">
        <v>14</v>
      </c>
      <c r="B3" s="8" t="s">
        <v>15</v>
      </c>
      <c r="C3" s="8" t="s">
        <v>10</v>
      </c>
      <c r="D3" s="9" t="s">
        <v>11</v>
      </c>
      <c r="E3" s="9" t="s">
        <v>11</v>
      </c>
      <c r="F3" s="8" t="s">
        <v>16</v>
      </c>
      <c r="G3" s="9" t="s">
        <v>13</v>
      </c>
      <c r="H3" s="8"/>
    </row>
    <row r="4" spans="1:12" s="1" customFormat="1" ht="23.25" customHeight="1">
      <c r="A4" s="18" t="s">
        <v>17</v>
      </c>
      <c r="B4" s="5" t="s">
        <v>18</v>
      </c>
      <c r="C4" s="5" t="s">
        <v>19</v>
      </c>
      <c r="D4" s="7" t="s">
        <v>20</v>
      </c>
      <c r="E4" s="7" t="s">
        <v>20</v>
      </c>
      <c r="F4" s="5"/>
      <c r="G4" s="7" t="s">
        <v>21</v>
      </c>
      <c r="H4" s="5" t="s">
        <v>22</v>
      </c>
    </row>
    <row r="5" spans="1:12" s="1" customFormat="1" ht="23.25" customHeight="1">
      <c r="A5" s="17" t="s">
        <v>23</v>
      </c>
      <c r="B5" s="8" t="s">
        <v>24</v>
      </c>
      <c r="C5" s="8" t="s">
        <v>25</v>
      </c>
      <c r="D5" s="9" t="s">
        <v>11</v>
      </c>
      <c r="E5" s="9" t="s">
        <v>11</v>
      </c>
      <c r="F5" s="8" t="s">
        <v>26</v>
      </c>
      <c r="G5" s="9" t="s">
        <v>13</v>
      </c>
      <c r="H5" s="2" t="s">
        <v>27</v>
      </c>
    </row>
    <row r="6" spans="1:12" s="1" customFormat="1" ht="23.25" customHeight="1">
      <c r="A6" s="18" t="s">
        <v>28</v>
      </c>
      <c r="B6" s="5" t="s">
        <v>29</v>
      </c>
      <c r="C6" s="5" t="s">
        <v>25</v>
      </c>
      <c r="D6" s="6" t="s">
        <v>11</v>
      </c>
      <c r="E6" s="6" t="s">
        <v>11</v>
      </c>
      <c r="F6" s="5" t="s">
        <v>30</v>
      </c>
      <c r="G6" s="6" t="s">
        <v>13</v>
      </c>
      <c r="H6" s="5" t="s">
        <v>27</v>
      </c>
      <c r="L6" s="1" t="s">
        <v>31</v>
      </c>
    </row>
    <row r="7" spans="1:12" s="1" customFormat="1" ht="23.25" customHeight="1">
      <c r="A7" s="17" t="s">
        <v>32</v>
      </c>
      <c r="B7" s="8" t="s">
        <v>33</v>
      </c>
      <c r="C7" s="8" t="s">
        <v>10</v>
      </c>
      <c r="D7" s="9" t="s">
        <v>11</v>
      </c>
      <c r="E7" s="9" t="s">
        <v>11</v>
      </c>
      <c r="F7" s="8" t="s">
        <v>34</v>
      </c>
      <c r="G7" s="9" t="s">
        <v>13</v>
      </c>
      <c r="H7" s="2" t="s">
        <v>27</v>
      </c>
    </row>
    <row r="8" spans="1:12" s="1" customFormat="1" ht="23.25" customHeight="1">
      <c r="A8" s="5" t="s">
        <v>35</v>
      </c>
      <c r="B8" s="5" t="s">
        <v>36</v>
      </c>
      <c r="C8" s="5" t="s">
        <v>10</v>
      </c>
      <c r="D8" s="7" t="s">
        <v>20</v>
      </c>
      <c r="E8" s="7" t="s">
        <v>20</v>
      </c>
      <c r="F8" s="5"/>
      <c r="G8" s="7" t="s">
        <v>21</v>
      </c>
      <c r="H8" s="5" t="s">
        <v>22</v>
      </c>
    </row>
    <row r="9" spans="1:12" s="1" customFormat="1" ht="23.25" customHeight="1">
      <c r="A9" s="8" t="s">
        <v>37</v>
      </c>
      <c r="B9" s="8" t="s">
        <v>38</v>
      </c>
      <c r="C9" s="8" t="s">
        <v>10</v>
      </c>
      <c r="D9" s="9" t="s">
        <v>11</v>
      </c>
      <c r="E9" s="9" t="s">
        <v>11</v>
      </c>
      <c r="F9" s="8" t="s">
        <v>39</v>
      </c>
      <c r="G9" s="22" t="s">
        <v>40</v>
      </c>
      <c r="H9" s="24" t="s">
        <v>41</v>
      </c>
    </row>
    <row r="10" spans="1:12" s="1" customFormat="1" ht="23.25" customHeight="1">
      <c r="A10" s="19" t="s">
        <v>42</v>
      </c>
      <c r="B10" s="19" t="s">
        <v>43</v>
      </c>
      <c r="C10" s="19" t="s">
        <v>10</v>
      </c>
      <c r="D10" s="20" t="s">
        <v>20</v>
      </c>
      <c r="E10" s="20" t="s">
        <v>20</v>
      </c>
      <c r="F10" s="5"/>
      <c r="G10" s="7" t="s">
        <v>21</v>
      </c>
      <c r="H10" s="5" t="s">
        <v>22</v>
      </c>
    </row>
    <row r="11" spans="1:12" s="1" customFormat="1" ht="23.25" customHeight="1">
      <c r="A11" s="8" t="s">
        <v>44</v>
      </c>
      <c r="B11" s="8" t="s">
        <v>45</v>
      </c>
      <c r="C11" s="8" t="s">
        <v>10</v>
      </c>
      <c r="D11" s="9" t="s">
        <v>11</v>
      </c>
      <c r="E11" s="9" t="s">
        <v>11</v>
      </c>
      <c r="F11" s="8" t="s">
        <v>46</v>
      </c>
      <c r="G11" s="22" t="s">
        <v>40</v>
      </c>
      <c r="H11" s="24" t="s">
        <v>41</v>
      </c>
    </row>
    <row r="12" spans="1:12" ht="23.25" customHeight="1">
      <c r="A12" s="18" t="s">
        <v>47</v>
      </c>
      <c r="B12" s="5" t="s">
        <v>48</v>
      </c>
      <c r="C12" s="5" t="s">
        <v>10</v>
      </c>
      <c r="D12" s="6" t="s">
        <v>11</v>
      </c>
      <c r="E12" s="6" t="s">
        <v>11</v>
      </c>
      <c r="F12" s="5" t="s">
        <v>49</v>
      </c>
      <c r="G12" s="23" t="s">
        <v>40</v>
      </c>
      <c r="H12" s="5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244EE-0A58-440B-BBA5-1E8FB9201051}">
  <sheetPr>
    <tabColor rgb="FF92D050"/>
  </sheetPr>
  <dimension ref="A1:X29"/>
  <sheetViews>
    <sheetView zoomScaleNormal="100" workbookViewId="0">
      <selection activeCell="F31" sqref="F31"/>
    </sheetView>
  </sheetViews>
  <sheetFormatPr defaultRowHeight="15"/>
  <cols>
    <col min="1" max="1" width="10.85546875" style="10" bestFit="1" customWidth="1"/>
    <col min="2" max="2" width="13" style="1" customWidth="1"/>
    <col min="3" max="3" width="13.7109375" style="1" bestFit="1" customWidth="1"/>
    <col min="4" max="4" width="10.5703125" style="1" bestFit="1" customWidth="1"/>
    <col min="5" max="5" width="7.85546875" style="1" bestFit="1" customWidth="1"/>
    <col min="6" max="6" width="13.5703125" style="1" bestFit="1" customWidth="1"/>
    <col min="7" max="7" width="17" style="1" bestFit="1" customWidth="1"/>
    <col min="8" max="8" width="19.5703125" style="1" bestFit="1" customWidth="1"/>
    <col min="9" max="9" width="10" style="1" bestFit="1" customWidth="1"/>
    <col min="10" max="12" width="13.7109375" style="1" bestFit="1" customWidth="1"/>
    <col min="13" max="13" width="10.85546875" bestFit="1" customWidth="1"/>
    <col min="14" max="14" width="11.5703125" bestFit="1" customWidth="1"/>
    <col min="15" max="15" width="17.5703125" customWidth="1"/>
    <col min="16" max="16" width="14.28515625" customWidth="1"/>
    <col min="25" max="25" width="34.42578125" bestFit="1" customWidth="1"/>
  </cols>
  <sheetData>
    <row r="1" spans="1:24" s="1" customFormat="1" ht="59.25" customHeight="1">
      <c r="A1" s="3"/>
      <c r="B1" s="4" t="s">
        <v>51</v>
      </c>
      <c r="C1" s="4" t="s">
        <v>52</v>
      </c>
      <c r="D1" s="4" t="s">
        <v>53</v>
      </c>
      <c r="E1" s="4" t="s">
        <v>54</v>
      </c>
      <c r="F1" s="4" t="s">
        <v>55</v>
      </c>
      <c r="G1" s="4" t="s">
        <v>56</v>
      </c>
      <c r="H1" s="4" t="s">
        <v>57</v>
      </c>
      <c r="I1" s="4" t="s">
        <v>58</v>
      </c>
      <c r="J1" s="4" t="s">
        <v>59</v>
      </c>
      <c r="K1" s="4" t="s">
        <v>60</v>
      </c>
      <c r="M1" s="4" t="s">
        <v>61</v>
      </c>
      <c r="N1" s="4" t="s">
        <v>62</v>
      </c>
      <c r="O1"/>
      <c r="P1"/>
      <c r="Q1"/>
      <c r="R1"/>
      <c r="S1"/>
      <c r="V1" s="16" t="s">
        <v>63</v>
      </c>
      <c r="W1" s="16" t="s">
        <v>64</v>
      </c>
      <c r="X1" s="21" t="s">
        <v>65</v>
      </c>
    </row>
    <row r="2" spans="1:24" ht="18.75" customHeight="1">
      <c r="A2" s="11" t="s">
        <v>66</v>
      </c>
      <c r="B2" s="5">
        <v>20</v>
      </c>
      <c r="C2" s="5">
        <v>8</v>
      </c>
      <c r="D2" s="5">
        <v>12</v>
      </c>
      <c r="E2" s="5">
        <v>0</v>
      </c>
      <c r="F2" s="5">
        <v>0</v>
      </c>
      <c r="G2" s="5">
        <v>8</v>
      </c>
      <c r="H2" s="5">
        <v>0</v>
      </c>
      <c r="I2" s="5">
        <v>12</v>
      </c>
      <c r="J2" s="5">
        <v>0</v>
      </c>
      <c r="K2" s="5">
        <v>0</v>
      </c>
      <c r="L2"/>
      <c r="M2" s="5">
        <f>97*20</f>
        <v>1940</v>
      </c>
      <c r="N2" s="5">
        <v>13.5</v>
      </c>
      <c r="O2" s="1"/>
      <c r="P2" s="1"/>
      <c r="Q2" s="1"/>
      <c r="R2" s="21" t="s">
        <v>67</v>
      </c>
    </row>
    <row r="3" spans="1:24" s="1" customFormat="1" ht="18.75" customHeight="1">
      <c r="A3" s="2" t="s">
        <v>68</v>
      </c>
      <c r="B3" s="2">
        <v>20</v>
      </c>
      <c r="C3" s="2">
        <v>8</v>
      </c>
      <c r="D3" s="2">
        <v>12</v>
      </c>
      <c r="E3" s="2">
        <v>0</v>
      </c>
      <c r="F3" s="2">
        <v>0</v>
      </c>
      <c r="G3" s="2">
        <v>20</v>
      </c>
      <c r="H3" s="2">
        <v>0</v>
      </c>
      <c r="I3" s="2">
        <v>0</v>
      </c>
      <c r="J3" s="2">
        <v>0</v>
      </c>
      <c r="K3" s="2">
        <v>0</v>
      </c>
      <c r="M3" s="2">
        <v>1940</v>
      </c>
      <c r="N3" s="2">
        <v>13.5</v>
      </c>
      <c r="R3" s="21" t="s">
        <v>69</v>
      </c>
    </row>
    <row r="4" spans="1:24" ht="18.75" customHeight="1">
      <c r="A4" s="11" t="s">
        <v>70</v>
      </c>
      <c r="B4" s="5">
        <v>20</v>
      </c>
      <c r="C4" s="5">
        <v>8</v>
      </c>
      <c r="D4" s="5">
        <v>12</v>
      </c>
      <c r="E4" s="5">
        <v>0</v>
      </c>
      <c r="F4" s="5">
        <v>0</v>
      </c>
      <c r="G4" s="5">
        <v>0</v>
      </c>
      <c r="H4" s="5">
        <v>0</v>
      </c>
      <c r="I4" s="5">
        <v>20</v>
      </c>
      <c r="J4" s="5">
        <v>0</v>
      </c>
      <c r="K4" s="5">
        <v>0</v>
      </c>
      <c r="L4"/>
      <c r="M4" s="5">
        <f>96*20</f>
        <v>1920</v>
      </c>
      <c r="N4" s="5">
        <v>13.5</v>
      </c>
      <c r="O4" s="1"/>
      <c r="P4" s="1"/>
      <c r="Q4" s="1"/>
      <c r="R4" s="1"/>
      <c r="S4" s="1"/>
    </row>
    <row r="5" spans="1:24" s="1" customFormat="1" ht="18.75" customHeight="1">
      <c r="A5" s="2" t="s">
        <v>71</v>
      </c>
      <c r="B5" s="2">
        <v>20</v>
      </c>
      <c r="C5" s="2">
        <v>8</v>
      </c>
      <c r="D5" s="2">
        <v>12</v>
      </c>
      <c r="E5" s="2">
        <v>0</v>
      </c>
      <c r="F5" s="2">
        <v>0</v>
      </c>
      <c r="G5" s="2">
        <v>13</v>
      </c>
      <c r="H5" s="2">
        <v>0</v>
      </c>
      <c r="I5" s="2">
        <v>7</v>
      </c>
      <c r="J5" s="2">
        <v>0</v>
      </c>
      <c r="K5" s="2">
        <v>0</v>
      </c>
      <c r="M5" s="2">
        <f>84*20</f>
        <v>1680</v>
      </c>
      <c r="N5" s="2">
        <v>13.5</v>
      </c>
    </row>
    <row r="6" spans="1:24" ht="18.75" customHeight="1">
      <c r="A6" s="11" t="s">
        <v>72</v>
      </c>
      <c r="B6" s="5">
        <v>20</v>
      </c>
      <c r="C6" s="5">
        <v>8</v>
      </c>
      <c r="D6" s="5">
        <v>12</v>
      </c>
      <c r="E6" s="5">
        <v>0</v>
      </c>
      <c r="F6" s="5">
        <v>5</v>
      </c>
      <c r="G6" s="5">
        <v>2</v>
      </c>
      <c r="H6" s="5">
        <v>0</v>
      </c>
      <c r="I6" s="5">
        <v>13</v>
      </c>
      <c r="J6" s="5">
        <v>0</v>
      </c>
      <c r="K6" s="5">
        <v>0</v>
      </c>
      <c r="L6"/>
      <c r="M6" s="5">
        <f>85*20</f>
        <v>1700</v>
      </c>
      <c r="N6" s="5">
        <v>13.5</v>
      </c>
      <c r="O6" s="1"/>
      <c r="P6" s="1"/>
      <c r="Q6" s="1"/>
      <c r="R6" s="1"/>
      <c r="S6" s="1"/>
    </row>
    <row r="7" spans="1:24" s="1" customFormat="1" ht="18.75" customHeight="1">
      <c r="A7" s="2" t="s">
        <v>73</v>
      </c>
      <c r="B7" s="2">
        <v>20</v>
      </c>
      <c r="C7" s="2">
        <v>8</v>
      </c>
      <c r="D7" s="2">
        <v>12</v>
      </c>
      <c r="E7" s="2">
        <v>0</v>
      </c>
      <c r="F7" s="2">
        <v>0</v>
      </c>
      <c r="G7" s="2">
        <v>0</v>
      </c>
      <c r="H7" s="2">
        <v>0</v>
      </c>
      <c r="I7" s="2">
        <v>20</v>
      </c>
      <c r="J7" s="2">
        <v>0</v>
      </c>
      <c r="K7" s="2">
        <v>0</v>
      </c>
      <c r="M7" s="2">
        <f>83*20</f>
        <v>1660</v>
      </c>
      <c r="N7" s="2">
        <v>13.5</v>
      </c>
    </row>
    <row r="8" spans="1:24" ht="18.75" customHeight="1">
      <c r="A8" s="11" t="s">
        <v>74</v>
      </c>
      <c r="B8" s="5">
        <v>20</v>
      </c>
      <c r="C8" s="5">
        <v>8</v>
      </c>
      <c r="D8" s="5">
        <v>12</v>
      </c>
      <c r="E8" s="5">
        <v>0</v>
      </c>
      <c r="F8" s="5">
        <v>2</v>
      </c>
      <c r="G8" s="5">
        <v>18</v>
      </c>
      <c r="H8" s="5">
        <v>0</v>
      </c>
      <c r="I8" s="5">
        <v>0</v>
      </c>
      <c r="J8" s="5">
        <v>0</v>
      </c>
      <c r="K8" s="5">
        <v>0</v>
      </c>
      <c r="L8"/>
      <c r="M8" s="5">
        <f>85*20</f>
        <v>1700</v>
      </c>
      <c r="N8" s="5">
        <v>13.5</v>
      </c>
    </row>
    <row r="9" spans="1:24" s="1" customFormat="1" ht="18.75" customHeight="1">
      <c r="A9" s="2" t="s">
        <v>75</v>
      </c>
      <c r="B9" s="2">
        <v>20</v>
      </c>
      <c r="C9" s="2">
        <v>8</v>
      </c>
      <c r="D9" s="2">
        <v>12</v>
      </c>
      <c r="E9" s="2">
        <v>0</v>
      </c>
      <c r="F9" s="2">
        <v>20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M9" s="2">
        <f>84*20</f>
        <v>1680</v>
      </c>
      <c r="N9" s="2">
        <v>13.5</v>
      </c>
      <c r="O9"/>
      <c r="P9"/>
      <c r="Q9"/>
      <c r="R9"/>
      <c r="S9"/>
    </row>
    <row r="10" spans="1:24" ht="18.75" customHeight="1">
      <c r="A10" s="11" t="s">
        <v>76</v>
      </c>
      <c r="B10" s="5">
        <v>20</v>
      </c>
      <c r="C10" s="5">
        <v>8</v>
      </c>
      <c r="D10" s="5">
        <v>12</v>
      </c>
      <c r="E10" s="5">
        <v>0</v>
      </c>
      <c r="F10" s="5">
        <v>11</v>
      </c>
      <c r="G10" s="5">
        <v>9</v>
      </c>
      <c r="H10" s="5">
        <v>0</v>
      </c>
      <c r="I10" s="5">
        <v>0</v>
      </c>
      <c r="J10" s="5">
        <v>0</v>
      </c>
      <c r="K10" s="5">
        <v>0</v>
      </c>
      <c r="L10"/>
      <c r="M10" s="5">
        <f>100*20</f>
        <v>2000</v>
      </c>
      <c r="N10" s="5">
        <v>13.5</v>
      </c>
    </row>
    <row r="11" spans="1:24" s="1" customFormat="1" ht="18.75" customHeight="1">
      <c r="A11" s="2" t="s">
        <v>77</v>
      </c>
      <c r="B11" s="2">
        <v>20</v>
      </c>
      <c r="C11" s="2">
        <v>8</v>
      </c>
      <c r="D11" s="2">
        <v>12</v>
      </c>
      <c r="E11" s="2">
        <v>0</v>
      </c>
      <c r="F11" s="2">
        <v>20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M11" s="2">
        <f>94*20</f>
        <v>1880</v>
      </c>
      <c r="N11" s="2">
        <v>13.5</v>
      </c>
    </row>
    <row r="12" spans="1:24" ht="18.75" customHeight="1">
      <c r="A12" s="11" t="s">
        <v>78</v>
      </c>
      <c r="B12" s="5">
        <v>20</v>
      </c>
      <c r="C12" s="5">
        <v>8</v>
      </c>
      <c r="D12" s="5">
        <v>12</v>
      </c>
      <c r="E12" s="5">
        <v>0</v>
      </c>
      <c r="F12" s="5">
        <v>6</v>
      </c>
      <c r="G12" s="5">
        <v>14</v>
      </c>
      <c r="H12" s="5">
        <v>0</v>
      </c>
      <c r="I12" s="5">
        <v>0</v>
      </c>
      <c r="J12" s="5">
        <v>0</v>
      </c>
      <c r="K12" s="5">
        <v>0</v>
      </c>
      <c r="L12"/>
      <c r="M12" s="5">
        <f>97*20</f>
        <v>1940</v>
      </c>
      <c r="N12" s="5">
        <v>13.5</v>
      </c>
    </row>
    <row r="13" spans="1:24" s="1" customFormat="1" ht="18.75" customHeight="1">
      <c r="A13" s="2" t="s">
        <v>79</v>
      </c>
      <c r="B13" s="2">
        <v>20</v>
      </c>
      <c r="C13" s="2">
        <v>8</v>
      </c>
      <c r="D13" s="2">
        <v>12</v>
      </c>
      <c r="E13" s="2">
        <v>0</v>
      </c>
      <c r="F13" s="2">
        <v>7</v>
      </c>
      <c r="G13" s="2">
        <v>13</v>
      </c>
      <c r="H13" s="2">
        <v>0</v>
      </c>
      <c r="I13" s="2">
        <v>0</v>
      </c>
      <c r="J13" s="2">
        <v>0</v>
      </c>
      <c r="K13" s="2">
        <v>0</v>
      </c>
      <c r="M13" s="2">
        <f>94*20</f>
        <v>1880</v>
      </c>
      <c r="N13" s="2">
        <v>13.5</v>
      </c>
    </row>
    <row r="14" spans="1:24" ht="18.75" customHeight="1">
      <c r="A14" s="11" t="s">
        <v>80</v>
      </c>
      <c r="B14" s="5">
        <v>20</v>
      </c>
      <c r="C14" s="5">
        <v>8</v>
      </c>
      <c r="D14" s="5">
        <v>12</v>
      </c>
      <c r="E14" s="5">
        <v>0</v>
      </c>
      <c r="F14" s="5">
        <v>0</v>
      </c>
      <c r="G14" s="5">
        <v>8</v>
      </c>
      <c r="H14" s="5">
        <v>12</v>
      </c>
      <c r="I14" s="5">
        <v>0</v>
      </c>
      <c r="J14" s="5">
        <v>0</v>
      </c>
      <c r="K14" s="5">
        <v>0</v>
      </c>
      <c r="L14"/>
      <c r="M14" s="5">
        <f>97*20</f>
        <v>1940</v>
      </c>
      <c r="N14" s="5">
        <v>13.5</v>
      </c>
    </row>
    <row r="15" spans="1:24" s="1" customFormat="1" ht="18.75" customHeight="1">
      <c r="A15" s="2" t="s">
        <v>81</v>
      </c>
      <c r="B15" s="2">
        <v>20</v>
      </c>
      <c r="C15" s="2">
        <v>8</v>
      </c>
      <c r="D15" s="2">
        <v>12</v>
      </c>
      <c r="E15" s="2">
        <v>0</v>
      </c>
      <c r="F15" s="2">
        <v>0</v>
      </c>
      <c r="G15" s="2">
        <v>0</v>
      </c>
      <c r="H15" s="2">
        <v>20</v>
      </c>
      <c r="I15" s="2">
        <v>0</v>
      </c>
      <c r="J15" s="2">
        <v>0</v>
      </c>
      <c r="K15" s="2">
        <v>0</v>
      </c>
      <c r="M15" s="2">
        <f>94*20</f>
        <v>1880</v>
      </c>
      <c r="N15" s="2">
        <v>13.5</v>
      </c>
    </row>
    <row r="16" spans="1:24" ht="18.75" customHeight="1">
      <c r="A16" s="11" t="s">
        <v>82</v>
      </c>
      <c r="B16" s="5">
        <v>20</v>
      </c>
      <c r="C16" s="5">
        <v>8</v>
      </c>
      <c r="D16" s="5">
        <v>12</v>
      </c>
      <c r="E16" s="5">
        <v>0</v>
      </c>
      <c r="F16" s="5">
        <v>8</v>
      </c>
      <c r="G16" s="5">
        <v>1</v>
      </c>
      <c r="H16" s="5">
        <v>11</v>
      </c>
      <c r="I16" s="5">
        <v>0</v>
      </c>
      <c r="J16" s="5">
        <v>0</v>
      </c>
      <c r="K16" s="5">
        <v>0</v>
      </c>
      <c r="L16"/>
      <c r="M16" s="5">
        <f>85*20</f>
        <v>1700</v>
      </c>
      <c r="N16" s="5">
        <v>13.5</v>
      </c>
    </row>
    <row r="17" spans="1:14" s="1" customFormat="1" ht="18.75" customHeight="1">
      <c r="A17" s="2" t="s">
        <v>83</v>
      </c>
      <c r="B17" s="2">
        <v>20</v>
      </c>
      <c r="C17" s="2">
        <v>8</v>
      </c>
      <c r="D17" s="2">
        <v>12</v>
      </c>
      <c r="E17" s="2">
        <v>0</v>
      </c>
      <c r="F17" s="2">
        <v>0</v>
      </c>
      <c r="G17" s="2">
        <v>14</v>
      </c>
      <c r="H17" s="2">
        <v>0</v>
      </c>
      <c r="I17" s="2">
        <v>0</v>
      </c>
      <c r="J17" s="2">
        <v>0</v>
      </c>
      <c r="K17" s="2">
        <v>6</v>
      </c>
      <c r="M17" s="2">
        <f>97*20</f>
        <v>1940</v>
      </c>
      <c r="N17" s="2">
        <v>13.5</v>
      </c>
    </row>
    <row r="18" spans="1:14" ht="18.75" customHeight="1">
      <c r="A18" s="11" t="s">
        <v>84</v>
      </c>
      <c r="B18" s="5">
        <v>20</v>
      </c>
      <c r="C18" s="5">
        <v>8</v>
      </c>
      <c r="D18" s="5">
        <v>12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20</v>
      </c>
      <c r="K18" s="5">
        <v>0</v>
      </c>
      <c r="L18"/>
      <c r="M18" s="5">
        <f>85*20</f>
        <v>1700</v>
      </c>
      <c r="N18" s="5">
        <v>13.5</v>
      </c>
    </row>
    <row r="19" spans="1:14" s="1" customFormat="1" ht="18.75" customHeight="1">
      <c r="A19" s="2" t="s">
        <v>85</v>
      </c>
      <c r="B19" s="2">
        <v>20</v>
      </c>
      <c r="C19" s="2">
        <v>8</v>
      </c>
      <c r="D19" s="2">
        <v>12</v>
      </c>
      <c r="E19" s="2">
        <v>3</v>
      </c>
      <c r="F19" s="2">
        <v>0</v>
      </c>
      <c r="G19" s="2">
        <v>0</v>
      </c>
      <c r="H19" s="2">
        <v>17</v>
      </c>
      <c r="I19" s="2">
        <v>0</v>
      </c>
      <c r="J19" s="2">
        <v>0</v>
      </c>
      <c r="K19" s="2">
        <v>0</v>
      </c>
      <c r="M19" s="2">
        <f>85*20</f>
        <v>1700</v>
      </c>
      <c r="N19" s="2">
        <v>13.5</v>
      </c>
    </row>
    <row r="20" spans="1:14" ht="18.75" customHeight="1">
      <c r="A20" s="11" t="s">
        <v>86</v>
      </c>
      <c r="B20" s="5">
        <v>20</v>
      </c>
      <c r="C20" s="5">
        <v>8</v>
      </c>
      <c r="D20" s="5">
        <v>12</v>
      </c>
      <c r="E20" s="5">
        <v>0</v>
      </c>
      <c r="F20" s="5">
        <v>0</v>
      </c>
      <c r="G20" s="5">
        <v>0</v>
      </c>
      <c r="H20" s="5">
        <v>17</v>
      </c>
      <c r="I20" s="5">
        <v>0</v>
      </c>
      <c r="J20" s="5">
        <v>0</v>
      </c>
      <c r="K20" s="5">
        <v>3</v>
      </c>
      <c r="L20"/>
      <c r="M20" s="5">
        <f>83*20</f>
        <v>1660</v>
      </c>
      <c r="N20" s="5">
        <v>13.5</v>
      </c>
    </row>
    <row r="21" spans="1:14" s="1" customFormat="1" ht="18.75" customHeight="1">
      <c r="A21" s="2" t="s">
        <v>87</v>
      </c>
      <c r="B21" s="2">
        <v>20</v>
      </c>
      <c r="C21" s="2">
        <v>8</v>
      </c>
      <c r="D21" s="2">
        <v>12</v>
      </c>
      <c r="E21" s="2">
        <v>0</v>
      </c>
      <c r="F21" s="2">
        <v>0</v>
      </c>
      <c r="G21" s="2">
        <v>17</v>
      </c>
      <c r="H21" s="2">
        <v>0</v>
      </c>
      <c r="I21" s="2">
        <v>3</v>
      </c>
      <c r="J21" s="2">
        <v>0</v>
      </c>
      <c r="K21" s="2">
        <v>0</v>
      </c>
      <c r="M21" s="2">
        <f>97*20</f>
        <v>1940</v>
      </c>
      <c r="N21" s="2">
        <v>13.5</v>
      </c>
    </row>
    <row r="22" spans="1:14" ht="18.75" customHeight="1">
      <c r="A22" s="13" t="s">
        <v>88</v>
      </c>
      <c r="B22" s="14">
        <f t="shared" ref="B22:K22" si="0">SUM(B2:B21)</f>
        <v>400</v>
      </c>
      <c r="C22" s="3">
        <f t="shared" si="0"/>
        <v>160</v>
      </c>
      <c r="D22" s="3">
        <f t="shared" si="0"/>
        <v>240</v>
      </c>
      <c r="E22" s="3">
        <f t="shared" si="0"/>
        <v>3</v>
      </c>
      <c r="F22" s="3">
        <f t="shared" si="0"/>
        <v>79</v>
      </c>
      <c r="G22" s="3">
        <f t="shared" si="0"/>
        <v>137</v>
      </c>
      <c r="H22" s="3">
        <f t="shared" si="0"/>
        <v>77</v>
      </c>
      <c r="I22" s="3">
        <f t="shared" si="0"/>
        <v>75</v>
      </c>
      <c r="J22" s="3">
        <f t="shared" si="0"/>
        <v>20</v>
      </c>
      <c r="K22" s="3">
        <f t="shared" si="0"/>
        <v>9</v>
      </c>
      <c r="L22"/>
      <c r="M22" s="3">
        <f>SUM(M2:M21)</f>
        <v>36380</v>
      </c>
      <c r="N22" s="3">
        <f>SUM(N2:N21)</f>
        <v>270</v>
      </c>
    </row>
    <row r="23" spans="1:14">
      <c r="A23" s="13" t="s">
        <v>89</v>
      </c>
      <c r="B23" s="3"/>
      <c r="C23" s="45"/>
      <c r="D23" s="45"/>
      <c r="E23" s="46">
        <v>7.4999999999999997E-3</v>
      </c>
      <c r="F23" s="46">
        <v>0.19750000000000001</v>
      </c>
      <c r="G23" s="46">
        <v>0.34250000000000003</v>
      </c>
      <c r="H23" s="46">
        <v>0.1925</v>
      </c>
      <c r="I23" s="46">
        <v>0.1875</v>
      </c>
      <c r="J23" s="47">
        <v>0.05</v>
      </c>
      <c r="K23" s="46">
        <v>2.2499999999999999E-2</v>
      </c>
      <c r="L23"/>
      <c r="M23" s="46"/>
      <c r="N23" s="12"/>
    </row>
    <row r="25" spans="1:14">
      <c r="A25" s="77" t="s">
        <v>90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1" t="s">
        <v>88</v>
      </c>
    </row>
    <row r="26" spans="1:14">
      <c r="A26" s="72" t="s">
        <v>91</v>
      </c>
      <c r="B26" s="73"/>
      <c r="C26" s="73"/>
      <c r="D26" s="73"/>
      <c r="E26" s="73">
        <v>1147.2</v>
      </c>
      <c r="F26" s="73">
        <v>552.70000000000005</v>
      </c>
      <c r="G26" s="73">
        <v>1391.5</v>
      </c>
      <c r="H26" s="73">
        <v>457.4</v>
      </c>
      <c r="I26" s="73">
        <v>1025.5</v>
      </c>
      <c r="J26" s="73">
        <v>161.6</v>
      </c>
      <c r="K26" s="73">
        <v>638.6</v>
      </c>
      <c r="L26" s="73">
        <f>SUM(E26:K26)</f>
        <v>5374.5000000000009</v>
      </c>
    </row>
    <row r="27" spans="1:14">
      <c r="A27" s="72" t="s">
        <v>92</v>
      </c>
      <c r="B27" s="73"/>
      <c r="C27" s="73"/>
      <c r="D27" s="73"/>
      <c r="E27" s="74">
        <f>E26/L26</f>
        <v>0.21345241417806304</v>
      </c>
      <c r="F27" s="74">
        <f>F26/L26</f>
        <v>0.10283747325332589</v>
      </c>
      <c r="G27" s="74">
        <f>G26/L26</f>
        <v>0.25890780537724434</v>
      </c>
      <c r="H27" s="74">
        <f>H26/L26</f>
        <v>8.5105591217787685E-2</v>
      </c>
      <c r="I27" s="74">
        <f>I26/L26</f>
        <v>0.190808447297423</v>
      </c>
      <c r="J27" s="74">
        <f>J26/L26</f>
        <v>3.0067913294259924E-2</v>
      </c>
      <c r="K27" s="74">
        <f>K26/L26</f>
        <v>0.11882035538189598</v>
      </c>
      <c r="L27" s="75">
        <f>SUM(E27:K27)</f>
        <v>0.99999999999999989</v>
      </c>
      <c r="M27" s="42"/>
    </row>
    <row r="29" spans="1:14">
      <c r="E29" s="43"/>
    </row>
  </sheetData>
  <mergeCells count="1">
    <mergeCell ref="A25:K25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9500-ECC7-4B97-A8E3-7224DB9F29F0}">
  <sheetPr>
    <tabColor rgb="FF92D050"/>
  </sheetPr>
  <dimension ref="A1:Q16"/>
  <sheetViews>
    <sheetView workbookViewId="0">
      <selection activeCell="D28" sqref="D28"/>
    </sheetView>
  </sheetViews>
  <sheetFormatPr defaultRowHeight="15"/>
  <cols>
    <col min="1" max="1" width="10" bestFit="1" customWidth="1"/>
    <col min="2" max="2" width="12" bestFit="1" customWidth="1"/>
    <col min="3" max="3" width="10.140625" customWidth="1"/>
    <col min="4" max="4" width="17" bestFit="1" customWidth="1"/>
    <col min="5" max="5" width="38" customWidth="1"/>
    <col min="6" max="6" width="19.5703125" bestFit="1" customWidth="1"/>
    <col min="7" max="10" width="15.140625" bestFit="1" customWidth="1"/>
    <col min="12" max="12" width="11.7109375" customWidth="1"/>
    <col min="13" max="13" width="11.28515625" customWidth="1"/>
  </cols>
  <sheetData>
    <row r="1" spans="1:17" ht="47.25" customHeight="1">
      <c r="A1" s="12"/>
      <c r="B1" s="4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4" t="s">
        <v>99</v>
      </c>
      <c r="I1" s="4" t="s">
        <v>100</v>
      </c>
      <c r="K1" s="4" t="s">
        <v>61</v>
      </c>
      <c r="L1" s="4" t="s">
        <v>62</v>
      </c>
    </row>
    <row r="2" spans="1:17" s="1" customFormat="1" ht="18.75" customHeight="1">
      <c r="A2" s="5" t="s">
        <v>101</v>
      </c>
      <c r="B2" s="5">
        <v>20</v>
      </c>
      <c r="C2" s="5">
        <v>0</v>
      </c>
      <c r="D2" s="5">
        <v>0</v>
      </c>
      <c r="E2" s="5">
        <v>2</v>
      </c>
      <c r="F2" s="5">
        <v>3</v>
      </c>
      <c r="G2" s="5">
        <v>0</v>
      </c>
      <c r="H2" s="5">
        <v>0</v>
      </c>
      <c r="I2" s="5">
        <v>15</v>
      </c>
      <c r="K2" s="5">
        <v>80</v>
      </c>
      <c r="L2" s="5">
        <v>22.5</v>
      </c>
      <c r="Q2" s="21" t="s">
        <v>102</v>
      </c>
    </row>
    <row r="3" spans="1:17" s="1" customFormat="1" ht="18.75" customHeight="1">
      <c r="A3" s="8" t="s">
        <v>103</v>
      </c>
      <c r="B3" s="8">
        <v>20</v>
      </c>
      <c r="C3" s="8">
        <v>0</v>
      </c>
      <c r="D3" s="8">
        <v>0</v>
      </c>
      <c r="E3" s="8">
        <v>7</v>
      </c>
      <c r="F3" s="8">
        <v>0</v>
      </c>
      <c r="G3" s="8">
        <v>0</v>
      </c>
      <c r="H3" s="8">
        <v>10</v>
      </c>
      <c r="I3" s="8">
        <v>3</v>
      </c>
      <c r="K3" s="2">
        <v>80</v>
      </c>
      <c r="L3" s="2">
        <v>22.5</v>
      </c>
      <c r="Q3" s="21" t="s">
        <v>69</v>
      </c>
    </row>
    <row r="4" spans="1:17" s="1" customFormat="1" ht="18.75" customHeight="1">
      <c r="A4" s="5" t="s">
        <v>104</v>
      </c>
      <c r="B4" s="5">
        <v>20</v>
      </c>
      <c r="C4" s="5">
        <v>4</v>
      </c>
      <c r="D4" s="5">
        <v>0</v>
      </c>
      <c r="E4" s="5">
        <v>0</v>
      </c>
      <c r="F4" s="5">
        <v>16</v>
      </c>
      <c r="G4" s="5">
        <v>0</v>
      </c>
      <c r="H4" s="5">
        <v>0</v>
      </c>
      <c r="I4" s="5">
        <v>0</v>
      </c>
      <c r="K4" s="5">
        <v>80</v>
      </c>
      <c r="L4" s="5">
        <v>22.5</v>
      </c>
    </row>
    <row r="5" spans="1:17" s="1" customFormat="1" ht="18.75" customHeight="1">
      <c r="A5" s="8" t="s">
        <v>105</v>
      </c>
      <c r="B5" s="8">
        <v>20</v>
      </c>
      <c r="C5" s="8">
        <v>0</v>
      </c>
      <c r="D5" s="8">
        <v>0</v>
      </c>
      <c r="E5" s="8">
        <v>19</v>
      </c>
      <c r="F5" s="8">
        <v>0</v>
      </c>
      <c r="G5" s="8">
        <v>0</v>
      </c>
      <c r="H5" s="8">
        <v>0</v>
      </c>
      <c r="I5" s="8">
        <v>1</v>
      </c>
      <c r="K5" s="2">
        <v>80</v>
      </c>
      <c r="L5" s="2">
        <v>22.5</v>
      </c>
    </row>
    <row r="6" spans="1:17" s="1" customFormat="1" ht="18.75" customHeight="1">
      <c r="A6" s="5" t="s">
        <v>106</v>
      </c>
      <c r="B6" s="5">
        <v>20</v>
      </c>
      <c r="C6" s="5">
        <v>0</v>
      </c>
      <c r="D6" s="5">
        <v>0</v>
      </c>
      <c r="E6" s="5">
        <v>20</v>
      </c>
      <c r="F6" s="5">
        <v>0</v>
      </c>
      <c r="G6" s="5">
        <v>0</v>
      </c>
      <c r="H6" s="5">
        <v>0</v>
      </c>
      <c r="I6" s="5">
        <v>0</v>
      </c>
      <c r="K6" s="5">
        <v>80</v>
      </c>
      <c r="L6" s="5">
        <v>22.5</v>
      </c>
    </row>
    <row r="7" spans="1:17" s="1" customFormat="1" ht="18.75" customHeight="1">
      <c r="A7" s="8" t="s">
        <v>107</v>
      </c>
      <c r="B7" s="8">
        <v>20</v>
      </c>
      <c r="C7" s="8">
        <v>0</v>
      </c>
      <c r="D7" s="8">
        <v>0</v>
      </c>
      <c r="E7" s="8">
        <v>0</v>
      </c>
      <c r="F7" s="8">
        <v>0</v>
      </c>
      <c r="G7" s="8">
        <v>17</v>
      </c>
      <c r="H7" s="8">
        <v>0</v>
      </c>
      <c r="I7" s="8">
        <v>3</v>
      </c>
      <c r="K7" s="2">
        <v>80</v>
      </c>
      <c r="L7" s="2">
        <v>22.5</v>
      </c>
    </row>
    <row r="8" spans="1:17" ht="18.75" customHeight="1">
      <c r="A8" s="15" t="s">
        <v>88</v>
      </c>
      <c r="B8" s="14">
        <f>SUM(B2:B7)</f>
        <v>120</v>
      </c>
      <c r="C8" s="3">
        <f t="shared" ref="C8:I8" si="0">SUM(C2:C7)</f>
        <v>4</v>
      </c>
      <c r="D8" s="3">
        <f t="shared" si="0"/>
        <v>0</v>
      </c>
      <c r="E8" s="3">
        <f t="shared" si="0"/>
        <v>48</v>
      </c>
      <c r="F8" s="3">
        <f t="shared" si="0"/>
        <v>19</v>
      </c>
      <c r="G8" s="3">
        <f t="shared" si="0"/>
        <v>17</v>
      </c>
      <c r="H8" s="3">
        <f t="shared" si="0"/>
        <v>10</v>
      </c>
      <c r="I8" s="3">
        <f t="shared" si="0"/>
        <v>22</v>
      </c>
      <c r="K8" s="3">
        <f>SUM(K2:K7)</f>
        <v>480</v>
      </c>
      <c r="L8" s="3">
        <f>SUM(L2:L7)</f>
        <v>135</v>
      </c>
    </row>
    <row r="9" spans="1:17">
      <c r="A9" s="13" t="s">
        <v>108</v>
      </c>
      <c r="B9" s="3"/>
      <c r="C9" s="49">
        <v>3.3329999999999999E-2</v>
      </c>
      <c r="D9" s="47">
        <v>0</v>
      </c>
      <c r="E9" s="47">
        <v>0.4</v>
      </c>
      <c r="F9" s="46">
        <v>0.15833</v>
      </c>
      <c r="G9" s="46">
        <v>0.1416</v>
      </c>
      <c r="H9" s="46">
        <v>8.3299999999999999E-2</v>
      </c>
      <c r="I9" s="46">
        <v>0.18329999999999999</v>
      </c>
      <c r="J9" s="1"/>
      <c r="K9" s="46"/>
      <c r="L9" s="12"/>
    </row>
    <row r="10" spans="1:17">
      <c r="A10" s="10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7">
      <c r="A11" s="77" t="s">
        <v>90</v>
      </c>
      <c r="B11" s="77"/>
      <c r="C11" s="77"/>
      <c r="D11" s="77"/>
      <c r="E11" s="77"/>
      <c r="F11" s="77"/>
      <c r="G11" s="77"/>
      <c r="H11" s="77"/>
      <c r="I11" s="77"/>
      <c r="J11" s="71" t="s">
        <v>88</v>
      </c>
      <c r="L11" s="1"/>
    </row>
    <row r="12" spans="1:17">
      <c r="A12" s="72" t="s">
        <v>91</v>
      </c>
      <c r="B12" s="73"/>
      <c r="C12" s="73">
        <v>1147.2</v>
      </c>
      <c r="D12" s="73">
        <v>552.70000000000005</v>
      </c>
      <c r="E12" s="73">
        <v>1391.5</v>
      </c>
      <c r="F12" s="73">
        <v>457.4</v>
      </c>
      <c r="G12" s="73">
        <v>1025.5</v>
      </c>
      <c r="H12" s="73">
        <v>161.6</v>
      </c>
      <c r="I12" s="73">
        <v>638.6</v>
      </c>
      <c r="J12" s="73">
        <f>SUM(C12:I12)</f>
        <v>5374.5000000000009</v>
      </c>
    </row>
    <row r="13" spans="1:17">
      <c r="A13" s="72" t="s">
        <v>92</v>
      </c>
      <c r="B13" s="73"/>
      <c r="C13" s="74">
        <f>C12/J12</f>
        <v>0.21345241417806304</v>
      </c>
      <c r="D13" s="74">
        <f>D12/J12</f>
        <v>0.10283747325332589</v>
      </c>
      <c r="E13" s="74">
        <f>E12/J12</f>
        <v>0.25890780537724434</v>
      </c>
      <c r="F13" s="74">
        <f>F12/J12</f>
        <v>8.5105591217787685E-2</v>
      </c>
      <c r="G13" s="74">
        <f>G12/J12</f>
        <v>0.190808447297423</v>
      </c>
      <c r="H13" s="74">
        <f>H12/J12</f>
        <v>3.0067913294259924E-2</v>
      </c>
      <c r="I13" s="74">
        <f>I12/J12</f>
        <v>0.11882035538189598</v>
      </c>
      <c r="J13" s="75">
        <f>SUM(C13:I13)</f>
        <v>0.99999999999999989</v>
      </c>
    </row>
    <row r="14" spans="1:17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7">
      <c r="A15" s="10"/>
      <c r="B15" s="1"/>
      <c r="C15" s="1"/>
      <c r="D15" s="1"/>
      <c r="E15" s="43"/>
      <c r="F15" s="1"/>
      <c r="G15" s="1"/>
      <c r="H15" s="1"/>
      <c r="I15" s="1"/>
      <c r="J15" s="1"/>
      <c r="K15" s="1"/>
      <c r="L15" s="1"/>
    </row>
    <row r="16" spans="1:17">
      <c r="L16" s="1"/>
    </row>
  </sheetData>
  <mergeCells count="1">
    <mergeCell ref="A11:I1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7E1F0-8ECE-4A7C-A2B1-79AA099F5082}">
  <sheetPr>
    <tabColor rgb="FF92D050"/>
  </sheetPr>
  <dimension ref="A1:O24"/>
  <sheetViews>
    <sheetView zoomScaleNormal="100" workbookViewId="0">
      <selection activeCell="E24" sqref="E24"/>
    </sheetView>
  </sheetViews>
  <sheetFormatPr defaultRowHeight="15"/>
  <cols>
    <col min="1" max="1" width="23.7109375" bestFit="1" customWidth="1"/>
    <col min="2" max="2" width="12.140625" customWidth="1"/>
    <col min="3" max="3" width="12.7109375" bestFit="1" customWidth="1"/>
    <col min="4" max="4" width="13.42578125" bestFit="1" customWidth="1"/>
    <col min="5" max="5" width="22.42578125" bestFit="1" customWidth="1"/>
    <col min="6" max="6" width="23.5703125" bestFit="1" customWidth="1"/>
    <col min="7" max="7" width="15.85546875" bestFit="1" customWidth="1"/>
    <col min="8" max="9" width="19.5703125" bestFit="1" customWidth="1"/>
    <col min="10" max="10" width="19.28515625" bestFit="1" customWidth="1"/>
    <col min="11" max="11" width="19.28515625" customWidth="1"/>
    <col min="14" max="21" width="9.140625" customWidth="1"/>
  </cols>
  <sheetData>
    <row r="1" spans="1:15" ht="47.25" customHeight="1">
      <c r="A1" s="12"/>
      <c r="B1" s="4" t="s">
        <v>109</v>
      </c>
      <c r="C1" s="4" t="s">
        <v>110</v>
      </c>
      <c r="D1" s="4" t="s">
        <v>111</v>
      </c>
      <c r="E1" s="4" t="s">
        <v>112</v>
      </c>
      <c r="F1" s="4" t="s">
        <v>113</v>
      </c>
      <c r="G1" s="4" t="s">
        <v>114</v>
      </c>
      <c r="H1" s="4" t="s">
        <v>115</v>
      </c>
      <c r="I1" s="4" t="s">
        <v>116</v>
      </c>
      <c r="J1" s="4" t="s">
        <v>117</v>
      </c>
      <c r="K1" s="41" t="s">
        <v>88</v>
      </c>
    </row>
    <row r="2" spans="1:15">
      <c r="A2" s="8" t="s">
        <v>118</v>
      </c>
      <c r="B2" s="8">
        <v>20</v>
      </c>
      <c r="C2" s="8">
        <v>20</v>
      </c>
      <c r="D2" s="38">
        <v>3.0000000000000002E-2</v>
      </c>
      <c r="E2" s="36">
        <v>0.28499999999999998</v>
      </c>
      <c r="F2" s="40">
        <v>0.375</v>
      </c>
      <c r="G2" s="39">
        <v>0.11499999999999999</v>
      </c>
      <c r="H2" s="39">
        <v>0.19</v>
      </c>
      <c r="I2" s="37">
        <v>0</v>
      </c>
      <c r="J2" s="38">
        <v>5.0000000000000001E-3</v>
      </c>
      <c r="K2" s="52">
        <f>SUM(D2:J2)</f>
        <v>0.99999999999999989</v>
      </c>
      <c r="M2" s="1"/>
      <c r="N2" s="1" t="s">
        <v>119</v>
      </c>
      <c r="O2" s="1" t="s">
        <v>120</v>
      </c>
    </row>
    <row r="3" spans="1:15">
      <c r="A3" s="8" t="s">
        <v>121</v>
      </c>
      <c r="B3" s="8">
        <v>6</v>
      </c>
      <c r="C3" s="8">
        <v>12</v>
      </c>
      <c r="D3" s="38">
        <v>3.3333333333333333E-2</v>
      </c>
      <c r="E3" s="38">
        <v>8.3333333333333329E-2</v>
      </c>
      <c r="F3" s="40">
        <v>0.5</v>
      </c>
      <c r="G3" s="38">
        <v>8.3333333333333329E-2</v>
      </c>
      <c r="H3" s="37">
        <v>0</v>
      </c>
      <c r="I3" s="36">
        <v>0.25</v>
      </c>
      <c r="J3" s="38">
        <v>0.05</v>
      </c>
      <c r="K3" s="52">
        <f t="shared" ref="K3:K10" si="0">SUM(D3:J3)</f>
        <v>1</v>
      </c>
      <c r="M3" s="50" t="s">
        <v>122</v>
      </c>
      <c r="N3" s="30" t="s">
        <v>123</v>
      </c>
      <c r="O3" s="1">
        <v>5</v>
      </c>
    </row>
    <row r="4" spans="1:15">
      <c r="A4" s="8" t="s">
        <v>124</v>
      </c>
      <c r="B4" s="8">
        <v>6</v>
      </c>
      <c r="C4" s="8">
        <v>6</v>
      </c>
      <c r="D4" s="37">
        <v>0</v>
      </c>
      <c r="E4" s="37">
        <v>0</v>
      </c>
      <c r="F4" s="40">
        <v>0.36666666666666664</v>
      </c>
      <c r="G4" s="39">
        <v>0.18333333333333332</v>
      </c>
      <c r="H4" s="39">
        <v>0.18333333333333332</v>
      </c>
      <c r="I4" s="37">
        <v>0</v>
      </c>
      <c r="J4" s="36">
        <v>0.26666666666666666</v>
      </c>
      <c r="K4" s="52">
        <f t="shared" si="0"/>
        <v>1</v>
      </c>
      <c r="M4" s="50" t="s">
        <v>125</v>
      </c>
      <c r="N4" s="28" t="s">
        <v>126</v>
      </c>
      <c r="O4" s="1">
        <v>4</v>
      </c>
    </row>
    <row r="5" spans="1:15">
      <c r="A5" s="8" t="s">
        <v>127</v>
      </c>
      <c r="B5" s="8">
        <v>6</v>
      </c>
      <c r="C5" s="8">
        <v>12</v>
      </c>
      <c r="D5" s="38">
        <v>3.3333333333333333E-2</v>
      </c>
      <c r="E5" s="38">
        <v>8.3333333333333329E-2</v>
      </c>
      <c r="F5" s="40">
        <v>0.3</v>
      </c>
      <c r="G5" s="38">
        <v>4.9999999999999996E-2</v>
      </c>
      <c r="H5" s="38">
        <v>8.3333333333333329E-2</v>
      </c>
      <c r="I5" s="36">
        <v>0.20000000000000004</v>
      </c>
      <c r="J5" s="36">
        <v>0.25</v>
      </c>
      <c r="K5" s="52">
        <f t="shared" si="0"/>
        <v>1</v>
      </c>
      <c r="M5" s="50" t="s">
        <v>128</v>
      </c>
      <c r="N5" s="27" t="s">
        <v>129</v>
      </c>
      <c r="O5" s="1">
        <v>3</v>
      </c>
    </row>
    <row r="6" spans="1:15">
      <c r="A6" s="8" t="s">
        <v>130</v>
      </c>
      <c r="B6" s="8">
        <v>6</v>
      </c>
      <c r="C6" s="8">
        <v>15</v>
      </c>
      <c r="D6" s="38">
        <v>3.3333333333333333E-2</v>
      </c>
      <c r="E6" s="38">
        <v>8.3333333333333329E-2</v>
      </c>
      <c r="F6" s="36">
        <v>0.23333333333333331</v>
      </c>
      <c r="G6" s="39">
        <v>0.13333333333333333</v>
      </c>
      <c r="H6" s="38">
        <v>6.6666666666666666E-2</v>
      </c>
      <c r="I6" s="36">
        <v>0.20000000000000004</v>
      </c>
      <c r="J6" s="36">
        <v>0.25</v>
      </c>
      <c r="K6" s="52">
        <f t="shared" si="0"/>
        <v>1</v>
      </c>
      <c r="M6" s="50" t="s">
        <v>131</v>
      </c>
      <c r="N6" s="26" t="s">
        <v>132</v>
      </c>
      <c r="O6" s="1">
        <v>2</v>
      </c>
    </row>
    <row r="7" spans="1:15">
      <c r="A7" s="8" t="s">
        <v>133</v>
      </c>
      <c r="B7" s="8">
        <v>4</v>
      </c>
      <c r="C7" s="8">
        <v>12</v>
      </c>
      <c r="D7" s="38">
        <v>4.9999999999999996E-2</v>
      </c>
      <c r="E7" s="37">
        <v>0</v>
      </c>
      <c r="F7" s="38">
        <v>8.3333333333333329E-2</v>
      </c>
      <c r="G7" s="36">
        <v>0.19999999999999998</v>
      </c>
      <c r="H7" s="38">
        <v>3.3333333333333333E-2</v>
      </c>
      <c r="I7" s="38">
        <v>3.3333333333333333E-2</v>
      </c>
      <c r="J7" s="40">
        <v>0.6</v>
      </c>
      <c r="K7" s="52">
        <f t="shared" si="0"/>
        <v>1</v>
      </c>
      <c r="M7" s="50" t="s">
        <v>134</v>
      </c>
      <c r="N7" s="25" t="s">
        <v>135</v>
      </c>
      <c r="O7" s="1">
        <v>1</v>
      </c>
    </row>
    <row r="8" spans="1:15">
      <c r="A8" s="54" t="s">
        <v>136</v>
      </c>
      <c r="B8" s="54">
        <v>4</v>
      </c>
      <c r="C8" s="54">
        <v>15</v>
      </c>
      <c r="D8" s="55">
        <v>4.9999999999999996E-2</v>
      </c>
      <c r="E8" s="56">
        <v>0</v>
      </c>
      <c r="F8" s="57">
        <v>9.9999999999999992E-2</v>
      </c>
      <c r="G8" s="58">
        <v>0.35000000000000003</v>
      </c>
      <c r="H8" s="55">
        <v>3.3333333333333333E-2</v>
      </c>
      <c r="I8" s="55">
        <v>3.3333333333333333E-2</v>
      </c>
      <c r="J8" s="58">
        <v>0.43333333333333335</v>
      </c>
      <c r="K8" s="59">
        <f t="shared" si="0"/>
        <v>1</v>
      </c>
      <c r="M8" s="50" t="s">
        <v>137</v>
      </c>
      <c r="N8" s="44"/>
      <c r="O8" s="1">
        <v>0</v>
      </c>
    </row>
    <row r="9" spans="1:15">
      <c r="A9" s="8" t="s">
        <v>138</v>
      </c>
      <c r="B9" s="48">
        <v>20</v>
      </c>
      <c r="C9" s="2">
        <v>6.66</v>
      </c>
      <c r="D9" s="36">
        <v>0.25</v>
      </c>
      <c r="E9" s="36">
        <v>0.25</v>
      </c>
      <c r="F9" s="40">
        <v>0.3</v>
      </c>
      <c r="G9" s="37">
        <v>0</v>
      </c>
      <c r="H9" s="39">
        <v>0.15</v>
      </c>
      <c r="I9" s="38">
        <v>0.05</v>
      </c>
      <c r="J9" s="37">
        <v>0</v>
      </c>
      <c r="K9" s="52">
        <f t="shared" si="0"/>
        <v>1</v>
      </c>
    </row>
    <row r="10" spans="1:15">
      <c r="A10" s="8" t="s">
        <v>139</v>
      </c>
      <c r="B10" s="8">
        <v>27</v>
      </c>
      <c r="C10" s="2">
        <v>8.9</v>
      </c>
      <c r="D10" s="60">
        <v>0.51851851851851849</v>
      </c>
      <c r="E10" s="62">
        <v>0.14814814814814814</v>
      </c>
      <c r="F10" s="63">
        <v>7.407407407407407E-2</v>
      </c>
      <c r="G10" s="61">
        <v>0</v>
      </c>
      <c r="H10" s="62">
        <v>0.14814814814814814</v>
      </c>
      <c r="I10" s="62">
        <v>0.1111111111111111</v>
      </c>
      <c r="J10" s="61">
        <v>0</v>
      </c>
      <c r="K10" s="52">
        <f t="shared" si="0"/>
        <v>1</v>
      </c>
    </row>
    <row r="13" spans="1:15">
      <c r="A13" s="1" t="s">
        <v>140</v>
      </c>
      <c r="B13" s="1"/>
      <c r="C13" s="1"/>
      <c r="D13" s="1">
        <v>24</v>
      </c>
      <c r="E13" s="1">
        <v>17</v>
      </c>
      <c r="F13" s="1">
        <v>36</v>
      </c>
      <c r="G13" s="1">
        <v>22</v>
      </c>
      <c r="H13" s="1">
        <v>20</v>
      </c>
      <c r="I13" s="1">
        <v>21</v>
      </c>
      <c r="J13" s="1">
        <v>25</v>
      </c>
      <c r="K13" s="1"/>
    </row>
    <row r="14" spans="1:15">
      <c r="A14" s="1" t="s">
        <v>141</v>
      </c>
      <c r="D14" s="51">
        <f>AVERAGE(D2:D10)</f>
        <v>0.11094650205761317</v>
      </c>
      <c r="E14" s="51">
        <f t="shared" ref="E14:J14" si="1">AVERAGE(E2:E10)</f>
        <v>0.10368312757201645</v>
      </c>
      <c r="F14" s="51">
        <f t="shared" si="1"/>
        <v>0.25915637860082302</v>
      </c>
      <c r="G14" s="51">
        <f t="shared" si="1"/>
        <v>0.12388888888888888</v>
      </c>
      <c r="H14" s="51">
        <f t="shared" si="1"/>
        <v>9.8683127572016457E-2</v>
      </c>
      <c r="I14" s="51">
        <f t="shared" si="1"/>
        <v>9.7530864197530889E-2</v>
      </c>
      <c r="J14" s="51">
        <f t="shared" si="1"/>
        <v>0.20611111111111111</v>
      </c>
    </row>
    <row r="20" spans="2:11">
      <c r="B20" s="77" t="s">
        <v>90</v>
      </c>
      <c r="C20" s="77"/>
      <c r="D20" s="77"/>
      <c r="E20" s="77"/>
      <c r="F20" s="77"/>
      <c r="G20" s="77"/>
      <c r="H20" s="77"/>
      <c r="I20" s="77"/>
      <c r="J20" s="77"/>
      <c r="K20" s="76" t="s">
        <v>88</v>
      </c>
    </row>
    <row r="21" spans="2:11">
      <c r="B21" s="72" t="s">
        <v>91</v>
      </c>
      <c r="C21" s="73"/>
      <c r="D21" s="73">
        <v>1147.2</v>
      </c>
      <c r="E21" s="73">
        <v>552.70000000000005</v>
      </c>
      <c r="F21" s="73">
        <v>1391.5</v>
      </c>
      <c r="G21" s="73">
        <v>457.4</v>
      </c>
      <c r="H21" s="73">
        <v>1025.5</v>
      </c>
      <c r="I21" s="73">
        <v>161.6</v>
      </c>
      <c r="J21" s="73">
        <v>638.6</v>
      </c>
      <c r="K21" s="73">
        <f>SUM(D21:J21)</f>
        <v>5374.5000000000009</v>
      </c>
    </row>
    <row r="22" spans="2:11">
      <c r="B22" s="72" t="s">
        <v>92</v>
      </c>
      <c r="C22" s="73"/>
      <c r="D22" s="74">
        <f>D21/K21</f>
        <v>0.21345241417806304</v>
      </c>
      <c r="E22" s="74">
        <f>E21/K21</f>
        <v>0.10283747325332589</v>
      </c>
      <c r="F22" s="74">
        <f>F21/K21</f>
        <v>0.25890780537724434</v>
      </c>
      <c r="G22" s="74">
        <f>G21/K21</f>
        <v>8.5105591217787685E-2</v>
      </c>
      <c r="H22" s="74">
        <f>H21/K21</f>
        <v>0.190808447297423</v>
      </c>
      <c r="I22" s="74">
        <f>I21/K21</f>
        <v>3.0067913294259924E-2</v>
      </c>
      <c r="J22" s="74">
        <f>J21/K21</f>
        <v>0.11882035538189598</v>
      </c>
      <c r="K22" s="75">
        <f>SUM(D22:J22)</f>
        <v>0.99999999999999989</v>
      </c>
    </row>
    <row r="23" spans="2:11">
      <c r="B23" s="10"/>
      <c r="C23" s="1"/>
      <c r="D23" s="1"/>
      <c r="E23" s="1"/>
      <c r="F23" s="1"/>
      <c r="G23" s="1"/>
      <c r="H23" s="1"/>
      <c r="I23" s="1"/>
      <c r="J23" s="1"/>
      <c r="K23" s="1"/>
    </row>
    <row r="24" spans="2:11">
      <c r="B24" s="10"/>
      <c r="C24" s="1"/>
      <c r="D24" s="1"/>
      <c r="E24" s="43"/>
      <c r="F24" s="1"/>
      <c r="G24" s="1"/>
      <c r="H24" s="1"/>
      <c r="I24" s="1"/>
      <c r="J24" s="1"/>
      <c r="K24" s="1"/>
    </row>
  </sheetData>
  <mergeCells count="1">
    <mergeCell ref="B20:J20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BAE37-BF58-48A2-ACEF-781133D1355B}">
  <sheetPr>
    <tabColor rgb="FF92D050"/>
  </sheetPr>
  <dimension ref="A1:J401"/>
  <sheetViews>
    <sheetView workbookViewId="0">
      <pane ySplit="1" topLeftCell="A361" activePane="bottomLeft" state="frozen"/>
      <selection pane="bottomLeft" activeCell="N85" sqref="N85"/>
    </sheetView>
  </sheetViews>
  <sheetFormatPr defaultRowHeight="15"/>
  <cols>
    <col min="1" max="1" width="9.140625" style="10"/>
    <col min="2" max="2" width="9.140625" style="68"/>
    <col min="3" max="3" width="14.7109375" style="10" bestFit="1" customWidth="1"/>
    <col min="4" max="4" width="20.42578125" style="10" bestFit="1" customWidth="1"/>
    <col min="5" max="5" width="15.140625" style="10" bestFit="1" customWidth="1"/>
    <col min="6" max="6" width="17.85546875" style="10" bestFit="1" customWidth="1"/>
    <col min="7" max="7" width="18.7109375" style="10" bestFit="1" customWidth="1"/>
    <col min="8" max="8" width="42.85546875" style="10" bestFit="1" customWidth="1"/>
    <col min="9" max="9" width="11.28515625" style="10" bestFit="1" customWidth="1"/>
    <col min="10" max="10" width="14.7109375" style="10" bestFit="1" customWidth="1"/>
    <col min="11" max="11" width="16.28515625" bestFit="1" customWidth="1"/>
  </cols>
  <sheetData>
    <row r="1" spans="1:10" s="64" customFormat="1">
      <c r="A1" s="65" t="s">
        <v>142</v>
      </c>
      <c r="B1" s="66" t="s">
        <v>143</v>
      </c>
      <c r="C1" s="65" t="s">
        <v>43</v>
      </c>
      <c r="D1" s="65" t="s">
        <v>36</v>
      </c>
      <c r="E1" s="65" t="s">
        <v>144</v>
      </c>
      <c r="F1" s="65" t="s">
        <v>145</v>
      </c>
      <c r="G1" s="65" t="s">
        <v>146</v>
      </c>
      <c r="H1" s="65" t="s">
        <v>147</v>
      </c>
      <c r="I1" s="65" t="s">
        <v>148</v>
      </c>
      <c r="J1" s="67" t="s">
        <v>149</v>
      </c>
    </row>
    <row r="2" spans="1:10">
      <c r="A2" s="10">
        <v>2</v>
      </c>
      <c r="B2" s="68" t="s">
        <v>150</v>
      </c>
      <c r="C2" s="10">
        <v>1</v>
      </c>
      <c r="H2" s="10" t="s">
        <v>151</v>
      </c>
      <c r="I2" s="10" t="s">
        <v>152</v>
      </c>
      <c r="J2" s="10" t="s">
        <v>153</v>
      </c>
    </row>
    <row r="3" spans="1:10">
      <c r="A3" s="10">
        <v>2</v>
      </c>
      <c r="B3" s="68" t="s">
        <v>154</v>
      </c>
      <c r="C3" s="10">
        <v>2</v>
      </c>
      <c r="E3" s="10">
        <v>2</v>
      </c>
      <c r="H3" s="10" t="s">
        <v>151</v>
      </c>
      <c r="I3" s="10" t="s">
        <v>155</v>
      </c>
      <c r="J3" s="10" t="s">
        <v>153</v>
      </c>
    </row>
    <row r="4" spans="1:10">
      <c r="A4" s="10">
        <v>2</v>
      </c>
      <c r="B4" s="68" t="s">
        <v>156</v>
      </c>
      <c r="C4" s="10">
        <v>1</v>
      </c>
      <c r="H4" s="10" t="s">
        <v>151</v>
      </c>
      <c r="I4" s="10" t="s">
        <v>155</v>
      </c>
      <c r="J4" s="10" t="s">
        <v>153</v>
      </c>
    </row>
    <row r="5" spans="1:10">
      <c r="A5" s="10">
        <v>2</v>
      </c>
      <c r="B5" s="68" t="s">
        <v>157</v>
      </c>
      <c r="H5" s="10" t="s">
        <v>151</v>
      </c>
      <c r="I5" s="10" t="s">
        <v>155</v>
      </c>
      <c r="J5" s="10" t="s">
        <v>153</v>
      </c>
    </row>
    <row r="6" spans="1:10">
      <c r="A6" s="10">
        <v>2</v>
      </c>
      <c r="B6" s="68" t="s">
        <v>158</v>
      </c>
      <c r="E6" s="10">
        <v>1</v>
      </c>
      <c r="H6" s="10" t="s">
        <v>159</v>
      </c>
      <c r="I6" s="10" t="s">
        <v>160</v>
      </c>
      <c r="J6" s="10" t="s">
        <v>153</v>
      </c>
    </row>
    <row r="7" spans="1:10">
      <c r="A7" s="10">
        <v>2</v>
      </c>
      <c r="B7" s="68" t="s">
        <v>161</v>
      </c>
      <c r="E7" s="10">
        <v>2</v>
      </c>
      <c r="H7" s="10" t="s">
        <v>159</v>
      </c>
      <c r="I7" s="10" t="s">
        <v>160</v>
      </c>
      <c r="J7" s="10" t="s">
        <v>153</v>
      </c>
    </row>
    <row r="8" spans="1:10">
      <c r="A8" s="10">
        <v>2</v>
      </c>
      <c r="B8" s="68" t="s">
        <v>162</v>
      </c>
      <c r="H8" s="10" t="s">
        <v>151</v>
      </c>
      <c r="I8" s="10" t="s">
        <v>155</v>
      </c>
      <c r="J8" s="10" t="s">
        <v>153</v>
      </c>
    </row>
    <row r="9" spans="1:10">
      <c r="A9" s="10">
        <v>2</v>
      </c>
      <c r="B9" s="68" t="s">
        <v>163</v>
      </c>
      <c r="C9" s="10">
        <v>1</v>
      </c>
      <c r="E9" s="10">
        <v>1</v>
      </c>
      <c r="H9" s="10" t="s">
        <v>151</v>
      </c>
      <c r="I9" s="10" t="s">
        <v>155</v>
      </c>
      <c r="J9" s="10" t="s">
        <v>153</v>
      </c>
    </row>
    <row r="10" spans="1:10">
      <c r="A10" s="10">
        <v>2</v>
      </c>
      <c r="B10" s="68" t="s">
        <v>164</v>
      </c>
      <c r="C10" s="10">
        <v>1</v>
      </c>
      <c r="H10" s="10" t="s">
        <v>151</v>
      </c>
      <c r="I10" s="10" t="s">
        <v>152</v>
      </c>
      <c r="J10" s="10" t="s">
        <v>165</v>
      </c>
    </row>
    <row r="11" spans="1:10">
      <c r="A11" s="10">
        <v>2</v>
      </c>
      <c r="B11" s="68" t="s">
        <v>166</v>
      </c>
      <c r="C11" s="10">
        <v>1</v>
      </c>
      <c r="H11" s="10" t="s">
        <v>151</v>
      </c>
      <c r="I11" s="10" t="s">
        <v>152</v>
      </c>
      <c r="J11" s="10" t="s">
        <v>165</v>
      </c>
    </row>
    <row r="12" spans="1:10">
      <c r="A12" s="10">
        <v>2</v>
      </c>
      <c r="B12" s="68" t="s">
        <v>167</v>
      </c>
      <c r="C12" s="10">
        <v>1</v>
      </c>
      <c r="E12" s="10">
        <v>1</v>
      </c>
      <c r="H12" s="10" t="s">
        <v>151</v>
      </c>
      <c r="I12" s="10" t="s">
        <v>152</v>
      </c>
      <c r="J12" s="10" t="s">
        <v>165</v>
      </c>
    </row>
    <row r="13" spans="1:10">
      <c r="A13" s="10">
        <v>2</v>
      </c>
      <c r="B13" s="68" t="s">
        <v>168</v>
      </c>
      <c r="C13" s="10">
        <v>19</v>
      </c>
      <c r="H13" s="10" t="s">
        <v>159</v>
      </c>
      <c r="I13" s="10" t="s">
        <v>152</v>
      </c>
      <c r="J13" s="10" t="s">
        <v>165</v>
      </c>
    </row>
    <row r="14" spans="1:10">
      <c r="A14" s="10">
        <v>2</v>
      </c>
      <c r="B14" s="68" t="s">
        <v>169</v>
      </c>
      <c r="C14" s="10">
        <v>7</v>
      </c>
      <c r="H14" s="10" t="s">
        <v>159</v>
      </c>
      <c r="I14" s="10" t="s">
        <v>152</v>
      </c>
      <c r="J14" s="10" t="s">
        <v>165</v>
      </c>
    </row>
    <row r="15" spans="1:10">
      <c r="A15" s="10">
        <v>2</v>
      </c>
      <c r="B15" s="68" t="s">
        <v>170</v>
      </c>
      <c r="C15" s="10">
        <v>1</v>
      </c>
      <c r="H15" s="10" t="s">
        <v>159</v>
      </c>
      <c r="I15" s="10" t="s">
        <v>152</v>
      </c>
      <c r="J15" s="10" t="s">
        <v>165</v>
      </c>
    </row>
    <row r="16" spans="1:10">
      <c r="A16" s="10">
        <v>2</v>
      </c>
      <c r="B16" s="68" t="s">
        <v>171</v>
      </c>
      <c r="C16" s="10">
        <v>1</v>
      </c>
      <c r="E16" s="10">
        <v>1</v>
      </c>
      <c r="H16" s="10" t="s">
        <v>151</v>
      </c>
      <c r="I16" s="10" t="s">
        <v>152</v>
      </c>
      <c r="J16" s="10" t="s">
        <v>165</v>
      </c>
    </row>
    <row r="17" spans="1:10">
      <c r="A17" s="10">
        <v>2</v>
      </c>
      <c r="B17" s="68" t="s">
        <v>172</v>
      </c>
      <c r="C17" s="10">
        <v>1</v>
      </c>
      <c r="H17" s="10" t="s">
        <v>151</v>
      </c>
      <c r="I17" s="10" t="s">
        <v>152</v>
      </c>
      <c r="J17" s="10" t="s">
        <v>165</v>
      </c>
    </row>
    <row r="18" spans="1:10">
      <c r="A18" s="10">
        <v>2</v>
      </c>
      <c r="B18" s="68" t="s">
        <v>173</v>
      </c>
      <c r="C18" s="10">
        <v>1</v>
      </c>
      <c r="E18" s="10">
        <v>1</v>
      </c>
      <c r="H18" s="10" t="s">
        <v>151</v>
      </c>
      <c r="I18" s="10" t="s">
        <v>160</v>
      </c>
      <c r="J18" s="10" t="s">
        <v>165</v>
      </c>
    </row>
    <row r="19" spans="1:10">
      <c r="A19" s="10">
        <v>2</v>
      </c>
      <c r="B19" s="68" t="s">
        <v>174</v>
      </c>
      <c r="H19" s="10" t="s">
        <v>159</v>
      </c>
      <c r="I19" s="10" t="s">
        <v>152</v>
      </c>
      <c r="J19" s="10" t="s">
        <v>165</v>
      </c>
    </row>
    <row r="20" spans="1:10">
      <c r="A20" s="10">
        <v>2</v>
      </c>
      <c r="B20" s="68" t="s">
        <v>175</v>
      </c>
      <c r="C20" s="10">
        <v>3</v>
      </c>
      <c r="H20" s="10" t="s">
        <v>159</v>
      </c>
      <c r="I20" s="10" t="s">
        <v>152</v>
      </c>
      <c r="J20" s="10" t="s">
        <v>165</v>
      </c>
    </row>
    <row r="21" spans="1:10">
      <c r="A21" s="10">
        <v>2</v>
      </c>
      <c r="B21" s="68" t="s">
        <v>176</v>
      </c>
      <c r="E21" s="10">
        <v>1</v>
      </c>
      <c r="H21" s="10" t="s">
        <v>159</v>
      </c>
      <c r="I21" s="10" t="s">
        <v>152</v>
      </c>
      <c r="J21" s="10" t="s">
        <v>165</v>
      </c>
    </row>
    <row r="22" spans="1:10">
      <c r="A22" s="69">
        <v>3</v>
      </c>
      <c r="B22" s="70" t="s">
        <v>177</v>
      </c>
      <c r="C22" s="69">
        <v>1</v>
      </c>
      <c r="D22" s="69"/>
      <c r="E22" s="69">
        <v>2</v>
      </c>
      <c r="F22" s="69"/>
      <c r="G22" s="69"/>
      <c r="H22" s="69" t="s">
        <v>159</v>
      </c>
      <c r="I22" s="69" t="s">
        <v>160</v>
      </c>
      <c r="J22" s="69" t="s">
        <v>153</v>
      </c>
    </row>
    <row r="23" spans="1:10">
      <c r="A23" s="10">
        <v>3</v>
      </c>
      <c r="B23" s="68" t="s">
        <v>178</v>
      </c>
      <c r="E23" s="10">
        <v>2</v>
      </c>
      <c r="H23" s="10" t="s">
        <v>159</v>
      </c>
      <c r="I23" s="10" t="s">
        <v>160</v>
      </c>
      <c r="J23" s="10" t="s">
        <v>153</v>
      </c>
    </row>
    <row r="24" spans="1:10">
      <c r="A24" s="10">
        <v>3</v>
      </c>
      <c r="B24" s="68" t="s">
        <v>179</v>
      </c>
      <c r="C24" s="10">
        <v>6</v>
      </c>
      <c r="E24" s="10">
        <v>1</v>
      </c>
      <c r="H24" s="10" t="s">
        <v>159</v>
      </c>
      <c r="I24" s="10" t="s">
        <v>160</v>
      </c>
      <c r="J24" s="10" t="s">
        <v>153</v>
      </c>
    </row>
    <row r="25" spans="1:10">
      <c r="A25" s="10">
        <v>3</v>
      </c>
      <c r="B25" s="68" t="s">
        <v>180</v>
      </c>
      <c r="C25" s="10">
        <v>3</v>
      </c>
      <c r="H25" s="10" t="s">
        <v>159</v>
      </c>
      <c r="I25" s="10" t="s">
        <v>152</v>
      </c>
      <c r="J25" s="10" t="s">
        <v>153</v>
      </c>
    </row>
    <row r="26" spans="1:10">
      <c r="A26" s="10">
        <v>3</v>
      </c>
      <c r="B26" s="68" t="s">
        <v>181</v>
      </c>
      <c r="C26" s="10">
        <v>3</v>
      </c>
      <c r="E26" s="10">
        <v>2</v>
      </c>
      <c r="H26" s="10" t="s">
        <v>159</v>
      </c>
      <c r="I26" s="10" t="s">
        <v>160</v>
      </c>
      <c r="J26" s="10" t="s">
        <v>153</v>
      </c>
    </row>
    <row r="27" spans="1:10">
      <c r="A27" s="10">
        <v>3</v>
      </c>
      <c r="B27" s="68" t="s">
        <v>182</v>
      </c>
      <c r="H27" s="10" t="s">
        <v>159</v>
      </c>
      <c r="I27" s="10" t="s">
        <v>160</v>
      </c>
      <c r="J27" s="10" t="s">
        <v>153</v>
      </c>
    </row>
    <row r="28" spans="1:10">
      <c r="A28" s="10">
        <v>3</v>
      </c>
      <c r="B28" s="68" t="s">
        <v>183</v>
      </c>
      <c r="H28" s="10" t="s">
        <v>159</v>
      </c>
      <c r="I28" s="10" t="s">
        <v>160</v>
      </c>
      <c r="J28" s="10" t="s">
        <v>153</v>
      </c>
    </row>
    <row r="29" spans="1:10">
      <c r="A29" s="10">
        <v>3</v>
      </c>
      <c r="B29" s="68" t="s">
        <v>184</v>
      </c>
      <c r="C29" s="10">
        <v>3</v>
      </c>
      <c r="E29" s="10">
        <v>1</v>
      </c>
      <c r="H29" s="10" t="s">
        <v>159</v>
      </c>
      <c r="I29" s="10" t="s">
        <v>155</v>
      </c>
      <c r="J29" s="10" t="s">
        <v>153</v>
      </c>
    </row>
    <row r="30" spans="1:10">
      <c r="A30" s="10">
        <v>3</v>
      </c>
      <c r="B30" s="68" t="s">
        <v>185</v>
      </c>
      <c r="C30" s="10">
        <v>2</v>
      </c>
      <c r="E30" s="10">
        <v>2</v>
      </c>
      <c r="H30" s="10" t="s">
        <v>159</v>
      </c>
      <c r="I30" s="10" t="s">
        <v>152</v>
      </c>
      <c r="J30" s="10" t="s">
        <v>165</v>
      </c>
    </row>
    <row r="31" spans="1:10">
      <c r="A31" s="10">
        <v>3</v>
      </c>
      <c r="B31" s="68" t="s">
        <v>186</v>
      </c>
      <c r="C31" s="10">
        <v>3</v>
      </c>
      <c r="H31" s="10" t="s">
        <v>159</v>
      </c>
      <c r="I31" s="10" t="s">
        <v>152</v>
      </c>
      <c r="J31" s="10" t="s">
        <v>165</v>
      </c>
    </row>
    <row r="32" spans="1:10">
      <c r="A32" s="10">
        <v>3</v>
      </c>
      <c r="B32" s="68" t="s">
        <v>187</v>
      </c>
      <c r="C32" s="10">
        <v>2</v>
      </c>
      <c r="H32" s="10" t="s">
        <v>159</v>
      </c>
      <c r="I32" s="10" t="s">
        <v>152</v>
      </c>
      <c r="J32" s="10" t="s">
        <v>165</v>
      </c>
    </row>
    <row r="33" spans="1:10">
      <c r="A33" s="10">
        <v>3</v>
      </c>
      <c r="B33" s="68" t="s">
        <v>188</v>
      </c>
      <c r="C33" s="10">
        <v>3</v>
      </c>
      <c r="H33" s="10" t="s">
        <v>159</v>
      </c>
      <c r="I33" s="10" t="s">
        <v>152</v>
      </c>
      <c r="J33" s="10" t="s">
        <v>165</v>
      </c>
    </row>
    <row r="34" spans="1:10">
      <c r="A34" s="10">
        <v>3</v>
      </c>
      <c r="B34" s="68" t="s">
        <v>189</v>
      </c>
      <c r="C34" s="10">
        <v>2</v>
      </c>
      <c r="E34" s="10">
        <v>1</v>
      </c>
      <c r="F34" s="10">
        <v>1</v>
      </c>
      <c r="H34" s="10" t="s">
        <v>159</v>
      </c>
      <c r="I34" s="10" t="s">
        <v>152</v>
      </c>
      <c r="J34" s="10" t="s">
        <v>165</v>
      </c>
    </row>
    <row r="35" spans="1:10">
      <c r="A35" s="10">
        <v>3</v>
      </c>
      <c r="B35" s="68" t="s">
        <v>190</v>
      </c>
      <c r="C35" s="10">
        <v>2</v>
      </c>
      <c r="E35" s="10">
        <v>2</v>
      </c>
      <c r="H35" s="10" t="s">
        <v>159</v>
      </c>
      <c r="I35" s="10" t="s">
        <v>160</v>
      </c>
      <c r="J35" s="10" t="s">
        <v>165</v>
      </c>
    </row>
    <row r="36" spans="1:10">
      <c r="A36" s="10">
        <v>3</v>
      </c>
      <c r="B36" s="68" t="s">
        <v>191</v>
      </c>
      <c r="C36" s="10">
        <v>9</v>
      </c>
      <c r="H36" s="10" t="s">
        <v>159</v>
      </c>
      <c r="I36" s="10" t="s">
        <v>152</v>
      </c>
      <c r="J36" s="10" t="s">
        <v>165</v>
      </c>
    </row>
    <row r="37" spans="1:10">
      <c r="A37" s="10">
        <v>3</v>
      </c>
      <c r="B37" s="68" t="s">
        <v>192</v>
      </c>
      <c r="C37" s="10">
        <v>1</v>
      </c>
      <c r="H37" s="10" t="s">
        <v>159</v>
      </c>
      <c r="I37" s="10" t="s">
        <v>152</v>
      </c>
      <c r="J37" s="10" t="s">
        <v>165</v>
      </c>
    </row>
    <row r="38" spans="1:10">
      <c r="A38" s="10">
        <v>3</v>
      </c>
      <c r="B38" s="68" t="s">
        <v>193</v>
      </c>
      <c r="C38" s="10">
        <v>6</v>
      </c>
      <c r="H38" s="10" t="s">
        <v>159</v>
      </c>
      <c r="I38" s="10" t="s">
        <v>152</v>
      </c>
      <c r="J38" s="10" t="s">
        <v>165</v>
      </c>
    </row>
    <row r="39" spans="1:10">
      <c r="A39" s="10">
        <v>3</v>
      </c>
      <c r="B39" s="68" t="s">
        <v>194</v>
      </c>
      <c r="H39" s="10" t="s">
        <v>159</v>
      </c>
      <c r="I39" s="10" t="s">
        <v>152</v>
      </c>
      <c r="J39" s="10" t="s">
        <v>165</v>
      </c>
    </row>
    <row r="40" spans="1:10">
      <c r="A40" s="10">
        <v>3</v>
      </c>
      <c r="B40" s="68" t="s">
        <v>195</v>
      </c>
      <c r="C40" s="10">
        <v>2</v>
      </c>
      <c r="E40" s="10">
        <v>1</v>
      </c>
      <c r="H40" s="10" t="s">
        <v>159</v>
      </c>
      <c r="I40" s="10" t="s">
        <v>152</v>
      </c>
      <c r="J40" s="10" t="s">
        <v>165</v>
      </c>
    </row>
    <row r="41" spans="1:10">
      <c r="A41" s="10">
        <v>3</v>
      </c>
      <c r="B41" s="68" t="s">
        <v>196</v>
      </c>
      <c r="H41" s="10" t="s">
        <v>159</v>
      </c>
      <c r="I41" s="10" t="s">
        <v>152</v>
      </c>
      <c r="J41" s="10" t="s">
        <v>165</v>
      </c>
    </row>
    <row r="42" spans="1:10">
      <c r="A42" s="69">
        <v>5</v>
      </c>
      <c r="B42" s="70" t="s">
        <v>197</v>
      </c>
      <c r="C42" s="69">
        <v>1</v>
      </c>
      <c r="D42" s="69"/>
      <c r="E42" s="69">
        <v>1</v>
      </c>
      <c r="F42" s="69"/>
      <c r="G42" s="69"/>
      <c r="H42" s="69" t="s">
        <v>198</v>
      </c>
      <c r="I42" s="69" t="s">
        <v>199</v>
      </c>
      <c r="J42" s="69" t="s">
        <v>153</v>
      </c>
    </row>
    <row r="43" spans="1:10">
      <c r="A43" s="10">
        <v>5</v>
      </c>
      <c r="B43" s="68" t="s">
        <v>200</v>
      </c>
      <c r="C43" s="10">
        <v>5</v>
      </c>
      <c r="H43" s="10" t="s">
        <v>198</v>
      </c>
      <c r="I43" s="10" t="s">
        <v>152</v>
      </c>
      <c r="J43" s="10" t="s">
        <v>153</v>
      </c>
    </row>
    <row r="44" spans="1:10">
      <c r="A44" s="10">
        <v>5</v>
      </c>
      <c r="B44" s="68" t="s">
        <v>201</v>
      </c>
      <c r="H44" s="10" t="s">
        <v>198</v>
      </c>
      <c r="I44" s="10" t="s">
        <v>160</v>
      </c>
      <c r="J44" s="10" t="s">
        <v>153</v>
      </c>
    </row>
    <row r="45" spans="1:10">
      <c r="A45" s="10">
        <v>5</v>
      </c>
      <c r="B45" s="68" t="s">
        <v>202</v>
      </c>
      <c r="H45" s="10" t="s">
        <v>198</v>
      </c>
      <c r="I45" s="10" t="s">
        <v>160</v>
      </c>
      <c r="J45" s="10" t="s">
        <v>153</v>
      </c>
    </row>
    <row r="46" spans="1:10">
      <c r="A46" s="10">
        <v>5</v>
      </c>
      <c r="B46" s="68" t="s">
        <v>203</v>
      </c>
      <c r="E46" s="10">
        <v>1</v>
      </c>
      <c r="H46" s="10" t="s">
        <v>198</v>
      </c>
      <c r="I46" s="10" t="s">
        <v>199</v>
      </c>
      <c r="J46" s="10" t="s">
        <v>153</v>
      </c>
    </row>
    <row r="47" spans="1:10">
      <c r="A47" s="10">
        <v>5</v>
      </c>
      <c r="B47" s="68" t="s">
        <v>204</v>
      </c>
      <c r="E47" s="10">
        <v>1</v>
      </c>
      <c r="H47" s="10" t="s">
        <v>198</v>
      </c>
      <c r="I47" s="10" t="s">
        <v>199</v>
      </c>
      <c r="J47" s="10" t="s">
        <v>153</v>
      </c>
    </row>
    <row r="48" spans="1:10">
      <c r="A48" s="10">
        <v>5</v>
      </c>
      <c r="B48" s="68" t="s">
        <v>205</v>
      </c>
      <c r="E48" s="10">
        <v>1</v>
      </c>
      <c r="H48" s="10" t="s">
        <v>198</v>
      </c>
      <c r="I48" s="10" t="s">
        <v>199</v>
      </c>
      <c r="J48" s="10" t="s">
        <v>153</v>
      </c>
    </row>
    <row r="49" spans="1:10">
      <c r="A49" s="10">
        <v>5</v>
      </c>
      <c r="B49" s="68" t="s">
        <v>206</v>
      </c>
      <c r="E49" s="10">
        <v>1</v>
      </c>
      <c r="H49" s="10" t="s">
        <v>198</v>
      </c>
      <c r="I49" s="10" t="s">
        <v>160</v>
      </c>
      <c r="J49" s="10" t="s">
        <v>153</v>
      </c>
    </row>
    <row r="50" spans="1:10">
      <c r="A50" s="10">
        <v>5</v>
      </c>
      <c r="B50" s="68" t="s">
        <v>207</v>
      </c>
      <c r="H50" s="10" t="s">
        <v>198</v>
      </c>
      <c r="I50" s="10" t="s">
        <v>152</v>
      </c>
      <c r="J50" s="10" t="s">
        <v>165</v>
      </c>
    </row>
    <row r="51" spans="1:10">
      <c r="A51" s="10">
        <v>5</v>
      </c>
      <c r="B51" s="68" t="s">
        <v>208</v>
      </c>
      <c r="C51" s="10">
        <v>1</v>
      </c>
      <c r="H51" s="10" t="s">
        <v>198</v>
      </c>
      <c r="I51" s="10" t="s">
        <v>152</v>
      </c>
      <c r="J51" s="10" t="s">
        <v>165</v>
      </c>
    </row>
    <row r="52" spans="1:10">
      <c r="A52" s="10">
        <v>5</v>
      </c>
      <c r="B52" s="68" t="s">
        <v>209</v>
      </c>
      <c r="C52" s="10">
        <v>1</v>
      </c>
      <c r="E52" s="10">
        <v>2</v>
      </c>
      <c r="H52" s="10" t="s">
        <v>198</v>
      </c>
      <c r="I52" s="10" t="s">
        <v>152</v>
      </c>
      <c r="J52" s="10" t="s">
        <v>165</v>
      </c>
    </row>
    <row r="53" spans="1:10">
      <c r="A53" s="10">
        <v>5</v>
      </c>
      <c r="B53" s="68" t="s">
        <v>210</v>
      </c>
      <c r="E53" s="10">
        <v>1</v>
      </c>
      <c r="H53" s="10" t="s">
        <v>198</v>
      </c>
      <c r="I53" s="10" t="s">
        <v>152</v>
      </c>
      <c r="J53" s="10" t="s">
        <v>165</v>
      </c>
    </row>
    <row r="54" spans="1:10">
      <c r="A54" s="10">
        <v>5</v>
      </c>
      <c r="B54" s="68" t="s">
        <v>211</v>
      </c>
      <c r="C54" s="10">
        <v>1</v>
      </c>
      <c r="E54" s="10">
        <v>2</v>
      </c>
      <c r="H54" s="10" t="s">
        <v>198</v>
      </c>
      <c r="I54" s="10" t="s">
        <v>152</v>
      </c>
      <c r="J54" s="10" t="s">
        <v>165</v>
      </c>
    </row>
    <row r="55" spans="1:10">
      <c r="A55" s="10">
        <v>5</v>
      </c>
      <c r="B55" s="68" t="s">
        <v>212</v>
      </c>
      <c r="C55" s="10">
        <v>1</v>
      </c>
      <c r="E55" s="10">
        <v>1</v>
      </c>
      <c r="H55" s="10" t="s">
        <v>198</v>
      </c>
      <c r="I55" s="10" t="s">
        <v>152</v>
      </c>
      <c r="J55" s="10" t="s">
        <v>165</v>
      </c>
    </row>
    <row r="56" spans="1:10">
      <c r="A56" s="10">
        <v>5</v>
      </c>
      <c r="B56" s="68" t="s">
        <v>213</v>
      </c>
      <c r="H56" s="10" t="s">
        <v>198</v>
      </c>
      <c r="I56" s="10" t="s">
        <v>152</v>
      </c>
      <c r="J56" s="10" t="s">
        <v>165</v>
      </c>
    </row>
    <row r="57" spans="1:10">
      <c r="A57" s="10">
        <v>5</v>
      </c>
      <c r="B57" s="68" t="s">
        <v>214</v>
      </c>
      <c r="C57" s="10">
        <v>1</v>
      </c>
      <c r="H57" s="10" t="s">
        <v>198</v>
      </c>
      <c r="I57" s="10" t="s">
        <v>152</v>
      </c>
      <c r="J57" s="10" t="s">
        <v>165</v>
      </c>
    </row>
    <row r="58" spans="1:10">
      <c r="A58" s="10">
        <v>5</v>
      </c>
      <c r="B58" s="68" t="s">
        <v>215</v>
      </c>
      <c r="C58" s="10">
        <v>2</v>
      </c>
      <c r="H58" s="10" t="s">
        <v>198</v>
      </c>
      <c r="I58" s="10" t="s">
        <v>152</v>
      </c>
      <c r="J58" s="10" t="s">
        <v>165</v>
      </c>
    </row>
    <row r="59" spans="1:10">
      <c r="A59" s="10">
        <v>5</v>
      </c>
      <c r="B59" s="68" t="s">
        <v>216</v>
      </c>
      <c r="C59" s="10">
        <v>1</v>
      </c>
      <c r="H59" s="10" t="s">
        <v>198</v>
      </c>
      <c r="I59" s="10" t="s">
        <v>152</v>
      </c>
      <c r="J59" s="10" t="s">
        <v>165</v>
      </c>
    </row>
    <row r="60" spans="1:10">
      <c r="A60" s="10">
        <v>5</v>
      </c>
      <c r="B60" s="68" t="s">
        <v>217</v>
      </c>
      <c r="E60" s="10">
        <v>2</v>
      </c>
      <c r="H60" s="10" t="s">
        <v>198</v>
      </c>
      <c r="I60" s="10" t="s">
        <v>152</v>
      </c>
      <c r="J60" s="10" t="s">
        <v>165</v>
      </c>
    </row>
    <row r="61" spans="1:10">
      <c r="A61" s="10">
        <v>5</v>
      </c>
      <c r="B61" s="68" t="s">
        <v>218</v>
      </c>
      <c r="C61" s="10">
        <v>1</v>
      </c>
      <c r="E61" s="10">
        <v>1</v>
      </c>
      <c r="H61" s="10" t="s">
        <v>198</v>
      </c>
      <c r="I61" s="10" t="s">
        <v>152</v>
      </c>
      <c r="J61" s="10" t="s">
        <v>165</v>
      </c>
    </row>
    <row r="62" spans="1:10">
      <c r="A62" s="69">
        <v>6</v>
      </c>
      <c r="B62" s="70" t="s">
        <v>219</v>
      </c>
      <c r="C62" s="69"/>
      <c r="D62" s="69"/>
      <c r="E62" s="69"/>
      <c r="F62" s="69"/>
      <c r="G62" s="69"/>
      <c r="H62" s="69" t="s">
        <v>220</v>
      </c>
      <c r="I62" s="69" t="s">
        <v>221</v>
      </c>
      <c r="J62" s="69" t="s">
        <v>153</v>
      </c>
    </row>
    <row r="63" spans="1:10">
      <c r="A63" s="10">
        <v>6</v>
      </c>
      <c r="B63" s="68" t="s">
        <v>222</v>
      </c>
      <c r="C63" s="10">
        <v>1</v>
      </c>
      <c r="E63" s="10">
        <v>2</v>
      </c>
      <c r="H63" s="10" t="s">
        <v>220</v>
      </c>
      <c r="I63" s="10" t="s">
        <v>221</v>
      </c>
      <c r="J63" s="10" t="s">
        <v>153</v>
      </c>
    </row>
    <row r="64" spans="1:10">
      <c r="A64" s="10">
        <v>6</v>
      </c>
      <c r="B64" s="68" t="s">
        <v>223</v>
      </c>
      <c r="E64" s="10">
        <v>1</v>
      </c>
      <c r="H64" s="10" t="s">
        <v>220</v>
      </c>
      <c r="I64" s="10" t="s">
        <v>199</v>
      </c>
      <c r="J64" s="10" t="s">
        <v>153</v>
      </c>
    </row>
    <row r="65" spans="1:10">
      <c r="A65" s="10">
        <v>6</v>
      </c>
      <c r="B65" s="68" t="s">
        <v>224</v>
      </c>
      <c r="E65" s="10">
        <v>1</v>
      </c>
      <c r="H65" s="10" t="s">
        <v>220</v>
      </c>
      <c r="I65" s="10" t="s">
        <v>199</v>
      </c>
      <c r="J65" s="10" t="s">
        <v>153</v>
      </c>
    </row>
    <row r="66" spans="1:10">
      <c r="A66" s="10">
        <v>6</v>
      </c>
      <c r="B66" s="68" t="s">
        <v>225</v>
      </c>
      <c r="E66" s="10">
        <v>1</v>
      </c>
      <c r="H66" s="10" t="s">
        <v>198</v>
      </c>
      <c r="I66" s="10" t="s">
        <v>152</v>
      </c>
      <c r="J66" s="10" t="s">
        <v>153</v>
      </c>
    </row>
    <row r="67" spans="1:10">
      <c r="A67" s="10">
        <v>6</v>
      </c>
      <c r="B67" s="68" t="s">
        <v>226</v>
      </c>
      <c r="C67" s="10">
        <v>1</v>
      </c>
      <c r="H67" s="10" t="s">
        <v>198</v>
      </c>
      <c r="I67" s="10" t="s">
        <v>199</v>
      </c>
      <c r="J67" s="10" t="s">
        <v>153</v>
      </c>
    </row>
    <row r="68" spans="1:10">
      <c r="A68" s="10">
        <v>6</v>
      </c>
      <c r="B68" s="68" t="s">
        <v>227</v>
      </c>
      <c r="E68" s="10">
        <v>3</v>
      </c>
      <c r="H68" s="10" t="s">
        <v>198</v>
      </c>
      <c r="I68" s="10" t="s">
        <v>221</v>
      </c>
      <c r="J68" s="10" t="s">
        <v>153</v>
      </c>
    </row>
    <row r="69" spans="1:10">
      <c r="A69" s="10">
        <v>6</v>
      </c>
      <c r="B69" s="68" t="s">
        <v>228</v>
      </c>
      <c r="E69" s="10">
        <v>4</v>
      </c>
      <c r="H69" s="10" t="s">
        <v>198</v>
      </c>
      <c r="I69" s="10" t="s">
        <v>221</v>
      </c>
      <c r="J69" s="10" t="s">
        <v>153</v>
      </c>
    </row>
    <row r="70" spans="1:10">
      <c r="A70" s="10">
        <v>6</v>
      </c>
      <c r="B70" s="68" t="s">
        <v>229</v>
      </c>
      <c r="C70" s="10">
        <v>1</v>
      </c>
      <c r="E70" s="10">
        <v>1</v>
      </c>
      <c r="H70" s="10" t="s">
        <v>220</v>
      </c>
      <c r="I70" s="10" t="s">
        <v>152</v>
      </c>
      <c r="J70" s="10" t="s">
        <v>165</v>
      </c>
    </row>
    <row r="71" spans="1:10">
      <c r="A71" s="10">
        <v>6</v>
      </c>
      <c r="B71" s="68" t="s">
        <v>230</v>
      </c>
      <c r="C71" s="10">
        <v>2</v>
      </c>
      <c r="E71" s="10">
        <v>1</v>
      </c>
      <c r="H71" s="10" t="s">
        <v>220</v>
      </c>
      <c r="I71" s="10" t="s">
        <v>152</v>
      </c>
      <c r="J71" s="10" t="s">
        <v>165</v>
      </c>
    </row>
    <row r="72" spans="1:10">
      <c r="A72" s="10">
        <v>6</v>
      </c>
      <c r="B72" s="68" t="s">
        <v>231</v>
      </c>
      <c r="C72" s="10">
        <v>1</v>
      </c>
      <c r="E72" s="10">
        <v>1</v>
      </c>
      <c r="H72" s="10" t="s">
        <v>220</v>
      </c>
      <c r="I72" s="10" t="s">
        <v>152</v>
      </c>
      <c r="J72" s="10" t="s">
        <v>165</v>
      </c>
    </row>
    <row r="73" spans="1:10">
      <c r="A73" s="10">
        <v>6</v>
      </c>
      <c r="B73" s="68" t="s">
        <v>232</v>
      </c>
      <c r="C73" s="10">
        <v>3</v>
      </c>
      <c r="H73" s="10" t="s">
        <v>220</v>
      </c>
      <c r="I73" s="10" t="s">
        <v>152</v>
      </c>
      <c r="J73" s="10" t="s">
        <v>165</v>
      </c>
    </row>
    <row r="74" spans="1:10">
      <c r="A74" s="10">
        <v>6</v>
      </c>
      <c r="B74" s="68" t="s">
        <v>233</v>
      </c>
      <c r="C74" s="10">
        <v>1</v>
      </c>
      <c r="E74" s="10">
        <v>1</v>
      </c>
      <c r="H74" s="10" t="s">
        <v>220</v>
      </c>
      <c r="I74" s="10" t="s">
        <v>152</v>
      </c>
      <c r="J74" s="10" t="s">
        <v>165</v>
      </c>
    </row>
    <row r="75" spans="1:10">
      <c r="A75" s="10">
        <v>6</v>
      </c>
      <c r="B75" s="68" t="s">
        <v>234</v>
      </c>
      <c r="C75" s="10">
        <v>1</v>
      </c>
      <c r="H75" s="10" t="s">
        <v>220</v>
      </c>
      <c r="I75" s="10" t="s">
        <v>152</v>
      </c>
      <c r="J75" s="10" t="s">
        <v>165</v>
      </c>
    </row>
    <row r="76" spans="1:10">
      <c r="A76" s="10">
        <v>6</v>
      </c>
      <c r="B76" s="68" t="s">
        <v>235</v>
      </c>
      <c r="H76" s="10" t="s">
        <v>220</v>
      </c>
      <c r="I76" s="10" t="s">
        <v>155</v>
      </c>
      <c r="J76" s="10" t="s">
        <v>165</v>
      </c>
    </row>
    <row r="77" spans="1:10">
      <c r="A77" s="10">
        <v>6</v>
      </c>
      <c r="B77" s="68" t="s">
        <v>236</v>
      </c>
      <c r="E77" s="10">
        <v>1</v>
      </c>
      <c r="H77" s="10" t="s">
        <v>220</v>
      </c>
      <c r="I77" s="10" t="s">
        <v>155</v>
      </c>
      <c r="J77" s="10" t="s">
        <v>165</v>
      </c>
    </row>
    <row r="78" spans="1:10">
      <c r="A78" s="10">
        <v>6</v>
      </c>
      <c r="B78" s="68" t="s">
        <v>237</v>
      </c>
      <c r="E78" s="10">
        <v>2</v>
      </c>
      <c r="H78" s="10" t="s">
        <v>220</v>
      </c>
      <c r="I78" s="10" t="s">
        <v>155</v>
      </c>
      <c r="J78" s="10" t="s">
        <v>165</v>
      </c>
    </row>
    <row r="79" spans="1:10">
      <c r="A79" s="10">
        <v>6</v>
      </c>
      <c r="B79" s="68" t="s">
        <v>238</v>
      </c>
      <c r="H79" s="10" t="s">
        <v>198</v>
      </c>
      <c r="I79" s="10" t="s">
        <v>239</v>
      </c>
      <c r="J79" s="10" t="s">
        <v>165</v>
      </c>
    </row>
    <row r="80" spans="1:10">
      <c r="A80" s="10">
        <v>6</v>
      </c>
      <c r="B80" s="68" t="s">
        <v>240</v>
      </c>
      <c r="E80" s="10">
        <v>1</v>
      </c>
      <c r="H80" s="10" t="s">
        <v>198</v>
      </c>
      <c r="I80" s="10" t="s">
        <v>152</v>
      </c>
      <c r="J80" s="10" t="s">
        <v>165</v>
      </c>
    </row>
    <row r="81" spans="1:10">
      <c r="A81" s="10">
        <v>6</v>
      </c>
      <c r="B81" s="68" t="s">
        <v>241</v>
      </c>
      <c r="H81" s="10" t="s">
        <v>198</v>
      </c>
      <c r="I81" s="10" t="s">
        <v>239</v>
      </c>
      <c r="J81" s="10" t="s">
        <v>165</v>
      </c>
    </row>
    <row r="82" spans="1:10">
      <c r="A82" s="69">
        <v>8</v>
      </c>
      <c r="B82" s="70" t="s">
        <v>242</v>
      </c>
      <c r="C82" s="69"/>
      <c r="D82" s="69"/>
      <c r="E82" s="69"/>
      <c r="F82" s="69"/>
      <c r="G82" s="69"/>
      <c r="H82" s="69" t="s">
        <v>198</v>
      </c>
      <c r="I82" s="69" t="s">
        <v>160</v>
      </c>
      <c r="J82" s="69" t="s">
        <v>153</v>
      </c>
    </row>
    <row r="83" spans="1:10">
      <c r="A83" s="10">
        <v>8</v>
      </c>
      <c r="B83" s="68" t="s">
        <v>243</v>
      </c>
      <c r="H83" s="10" t="s">
        <v>244</v>
      </c>
      <c r="I83" s="10" t="s">
        <v>221</v>
      </c>
      <c r="J83" s="10" t="s">
        <v>153</v>
      </c>
    </row>
    <row r="84" spans="1:10">
      <c r="A84" s="10">
        <v>8</v>
      </c>
      <c r="B84" s="68" t="s">
        <v>245</v>
      </c>
      <c r="C84" s="10">
        <v>1</v>
      </c>
      <c r="H84" s="10" t="s">
        <v>198</v>
      </c>
      <c r="I84" s="10" t="s">
        <v>160</v>
      </c>
      <c r="J84" s="10" t="s">
        <v>153</v>
      </c>
    </row>
    <row r="85" spans="1:10">
      <c r="A85" s="10">
        <v>8</v>
      </c>
      <c r="B85" s="68" t="s">
        <v>246</v>
      </c>
      <c r="H85" s="10" t="s">
        <v>198</v>
      </c>
      <c r="I85" s="10" t="s">
        <v>160</v>
      </c>
      <c r="J85" s="10" t="s">
        <v>153</v>
      </c>
    </row>
    <row r="86" spans="1:10">
      <c r="A86" s="10">
        <v>8</v>
      </c>
      <c r="B86" s="68" t="s">
        <v>247</v>
      </c>
      <c r="E86" s="10">
        <v>1</v>
      </c>
      <c r="H86" s="10" t="s">
        <v>198</v>
      </c>
      <c r="I86" s="10" t="s">
        <v>160</v>
      </c>
      <c r="J86" s="10" t="s">
        <v>153</v>
      </c>
    </row>
    <row r="87" spans="1:10">
      <c r="A87" s="10">
        <v>8</v>
      </c>
      <c r="B87" s="68" t="s">
        <v>248</v>
      </c>
      <c r="D87" s="10">
        <v>1</v>
      </c>
      <c r="E87" s="10">
        <v>3</v>
      </c>
      <c r="H87" s="10" t="s">
        <v>198</v>
      </c>
      <c r="I87" s="10" t="s">
        <v>221</v>
      </c>
      <c r="J87" s="10" t="s">
        <v>153</v>
      </c>
    </row>
    <row r="88" spans="1:10">
      <c r="A88" s="10">
        <v>8</v>
      </c>
      <c r="B88" s="68" t="s">
        <v>249</v>
      </c>
      <c r="C88" s="10">
        <v>5</v>
      </c>
      <c r="G88" s="10">
        <v>1</v>
      </c>
      <c r="H88" s="10" t="s">
        <v>198</v>
      </c>
      <c r="I88" s="10" t="s">
        <v>160</v>
      </c>
      <c r="J88" s="10" t="s">
        <v>153</v>
      </c>
    </row>
    <row r="89" spans="1:10">
      <c r="A89" s="10">
        <v>8</v>
      </c>
      <c r="B89" s="68" t="s">
        <v>250</v>
      </c>
      <c r="E89" s="10">
        <v>1</v>
      </c>
      <c r="H89" s="10" t="s">
        <v>244</v>
      </c>
      <c r="I89" s="10" t="s">
        <v>221</v>
      </c>
      <c r="J89" s="10" t="s">
        <v>153</v>
      </c>
    </row>
    <row r="90" spans="1:10">
      <c r="A90" s="10">
        <v>8</v>
      </c>
      <c r="B90" s="68" t="s">
        <v>251</v>
      </c>
      <c r="H90" s="10" t="s">
        <v>244</v>
      </c>
      <c r="I90" s="10" t="s">
        <v>152</v>
      </c>
      <c r="J90" s="10" t="s">
        <v>165</v>
      </c>
    </row>
    <row r="91" spans="1:10">
      <c r="A91" s="10">
        <v>8</v>
      </c>
      <c r="B91" s="68" t="s">
        <v>252</v>
      </c>
      <c r="C91" s="10">
        <v>1</v>
      </c>
      <c r="F91" s="10">
        <v>1</v>
      </c>
      <c r="H91" s="10" t="s">
        <v>244</v>
      </c>
      <c r="I91" s="10" t="s">
        <v>152</v>
      </c>
      <c r="J91" s="10" t="s">
        <v>165</v>
      </c>
    </row>
    <row r="92" spans="1:10">
      <c r="A92" s="10">
        <v>8</v>
      </c>
      <c r="B92" s="68" t="s">
        <v>253</v>
      </c>
      <c r="C92" s="10">
        <v>2</v>
      </c>
      <c r="H92" s="10" t="s">
        <v>198</v>
      </c>
      <c r="I92" s="10" t="s">
        <v>152</v>
      </c>
      <c r="J92" s="10" t="s">
        <v>165</v>
      </c>
    </row>
    <row r="93" spans="1:10">
      <c r="A93" s="10">
        <v>8</v>
      </c>
      <c r="B93" s="68" t="s">
        <v>254</v>
      </c>
      <c r="C93" s="10">
        <v>7</v>
      </c>
      <c r="F93" s="10">
        <v>1</v>
      </c>
      <c r="H93" s="10" t="s">
        <v>159</v>
      </c>
      <c r="I93" s="10" t="s">
        <v>155</v>
      </c>
      <c r="J93" s="10" t="s">
        <v>165</v>
      </c>
    </row>
    <row r="94" spans="1:10">
      <c r="A94" s="10">
        <v>8</v>
      </c>
      <c r="B94" s="68" t="s">
        <v>255</v>
      </c>
      <c r="C94" s="10">
        <v>3</v>
      </c>
      <c r="E94" s="10">
        <v>1</v>
      </c>
      <c r="H94" s="10" t="s">
        <v>244</v>
      </c>
      <c r="I94" s="10" t="s">
        <v>155</v>
      </c>
      <c r="J94" s="10" t="s">
        <v>165</v>
      </c>
    </row>
    <row r="95" spans="1:10">
      <c r="A95" s="10">
        <v>8</v>
      </c>
      <c r="B95" s="68" t="s">
        <v>256</v>
      </c>
      <c r="C95" s="10">
        <v>2</v>
      </c>
      <c r="E95" s="10">
        <v>2</v>
      </c>
      <c r="H95" s="10" t="s">
        <v>159</v>
      </c>
      <c r="I95" s="10" t="s">
        <v>155</v>
      </c>
      <c r="J95" s="10" t="s">
        <v>165</v>
      </c>
    </row>
    <row r="96" spans="1:10">
      <c r="A96" s="10">
        <v>8</v>
      </c>
      <c r="B96" s="68" t="s">
        <v>257</v>
      </c>
      <c r="E96" s="10">
        <v>2</v>
      </c>
      <c r="H96" s="10" t="s">
        <v>198</v>
      </c>
      <c r="I96" s="10" t="s">
        <v>152</v>
      </c>
      <c r="J96" s="10" t="s">
        <v>165</v>
      </c>
    </row>
    <row r="97" spans="1:10">
      <c r="A97" s="10">
        <v>8</v>
      </c>
      <c r="B97" s="68" t="s">
        <v>258</v>
      </c>
      <c r="E97" s="10">
        <v>1</v>
      </c>
      <c r="H97" s="10" t="s">
        <v>198</v>
      </c>
      <c r="I97" s="10" t="s">
        <v>152</v>
      </c>
      <c r="J97" s="10" t="s">
        <v>165</v>
      </c>
    </row>
    <row r="98" spans="1:10">
      <c r="A98" s="10">
        <v>8</v>
      </c>
      <c r="B98" s="68" t="s">
        <v>259</v>
      </c>
      <c r="H98" s="10" t="s">
        <v>198</v>
      </c>
      <c r="I98" s="10" t="s">
        <v>152</v>
      </c>
      <c r="J98" s="10" t="s">
        <v>165</v>
      </c>
    </row>
    <row r="99" spans="1:10">
      <c r="A99" s="10">
        <v>8</v>
      </c>
      <c r="B99" s="68" t="s">
        <v>260</v>
      </c>
      <c r="C99" s="10">
        <v>2</v>
      </c>
      <c r="E99" s="10">
        <v>2</v>
      </c>
      <c r="H99" s="10" t="s">
        <v>198</v>
      </c>
      <c r="I99" s="10" t="s">
        <v>155</v>
      </c>
      <c r="J99" s="10" t="s">
        <v>165</v>
      </c>
    </row>
    <row r="100" spans="1:10">
      <c r="A100" s="10">
        <v>8</v>
      </c>
      <c r="B100" s="68" t="s">
        <v>261</v>
      </c>
      <c r="C100" s="10">
        <v>3</v>
      </c>
      <c r="E100" s="10">
        <v>1</v>
      </c>
      <c r="H100" s="10" t="s">
        <v>198</v>
      </c>
      <c r="I100" s="10" t="s">
        <v>155</v>
      </c>
      <c r="J100" s="10" t="s">
        <v>165</v>
      </c>
    </row>
    <row r="101" spans="1:10">
      <c r="A101" s="10">
        <v>8</v>
      </c>
      <c r="B101" s="68" t="s">
        <v>262</v>
      </c>
      <c r="G101" s="10">
        <v>1</v>
      </c>
      <c r="H101" s="10" t="s">
        <v>198</v>
      </c>
      <c r="I101" s="10" t="s">
        <v>152</v>
      </c>
      <c r="J101" s="10" t="s">
        <v>165</v>
      </c>
    </row>
    <row r="102" spans="1:10">
      <c r="A102" s="69">
        <v>9</v>
      </c>
      <c r="B102" s="70" t="s">
        <v>263</v>
      </c>
      <c r="C102" s="69"/>
      <c r="D102" s="69"/>
      <c r="E102" s="69">
        <v>1</v>
      </c>
      <c r="F102" s="69"/>
      <c r="G102" s="69"/>
      <c r="H102" s="69" t="s">
        <v>198</v>
      </c>
      <c r="I102" s="69" t="s">
        <v>199</v>
      </c>
      <c r="J102" s="69" t="s">
        <v>153</v>
      </c>
    </row>
    <row r="103" spans="1:10">
      <c r="A103" s="10">
        <v>9</v>
      </c>
      <c r="B103" s="68" t="s">
        <v>264</v>
      </c>
      <c r="E103" s="10">
        <v>2</v>
      </c>
      <c r="H103" s="10" t="s">
        <v>198</v>
      </c>
      <c r="I103" s="10" t="s">
        <v>199</v>
      </c>
      <c r="J103" s="10" t="s">
        <v>153</v>
      </c>
    </row>
    <row r="104" spans="1:10">
      <c r="A104" s="10">
        <v>9</v>
      </c>
      <c r="B104" s="68" t="s">
        <v>265</v>
      </c>
      <c r="H104" s="10" t="s">
        <v>198</v>
      </c>
      <c r="I104" s="10" t="s">
        <v>199</v>
      </c>
      <c r="J104" s="10" t="s">
        <v>153</v>
      </c>
    </row>
    <row r="105" spans="1:10">
      <c r="A105" s="10">
        <v>9</v>
      </c>
      <c r="B105" s="68" t="s">
        <v>266</v>
      </c>
      <c r="H105" s="10" t="s">
        <v>198</v>
      </c>
      <c r="I105" s="10" t="s">
        <v>199</v>
      </c>
      <c r="J105" s="10" t="s">
        <v>153</v>
      </c>
    </row>
    <row r="106" spans="1:10">
      <c r="A106" s="10">
        <v>9</v>
      </c>
      <c r="B106" s="68" t="s">
        <v>267</v>
      </c>
      <c r="H106" s="10" t="s">
        <v>198</v>
      </c>
      <c r="I106" s="10" t="s">
        <v>199</v>
      </c>
      <c r="J106" s="10" t="s">
        <v>153</v>
      </c>
    </row>
    <row r="107" spans="1:10">
      <c r="A107" s="10">
        <v>9</v>
      </c>
      <c r="B107" s="68" t="s">
        <v>268</v>
      </c>
      <c r="E107" s="10">
        <v>4</v>
      </c>
      <c r="H107" s="10" t="s">
        <v>198</v>
      </c>
      <c r="I107" s="10" t="s">
        <v>199</v>
      </c>
      <c r="J107" s="10" t="s">
        <v>153</v>
      </c>
    </row>
    <row r="108" spans="1:10">
      <c r="A108" s="10">
        <v>9</v>
      </c>
      <c r="B108" s="68" t="s">
        <v>269</v>
      </c>
      <c r="E108" s="10">
        <v>2</v>
      </c>
      <c r="H108" s="10" t="s">
        <v>198</v>
      </c>
      <c r="I108" s="10" t="s">
        <v>239</v>
      </c>
      <c r="J108" s="10" t="s">
        <v>153</v>
      </c>
    </row>
    <row r="109" spans="1:10">
      <c r="A109" s="10">
        <v>9</v>
      </c>
      <c r="B109" s="68" t="s">
        <v>270</v>
      </c>
      <c r="H109" s="10" t="s">
        <v>198</v>
      </c>
      <c r="I109" s="10" t="s">
        <v>152</v>
      </c>
      <c r="J109" s="10" t="s">
        <v>153</v>
      </c>
    </row>
    <row r="110" spans="1:10">
      <c r="A110" s="10">
        <v>9</v>
      </c>
      <c r="B110" s="68" t="s">
        <v>271</v>
      </c>
      <c r="E110" s="10">
        <v>3</v>
      </c>
      <c r="H110" s="10" t="s">
        <v>198</v>
      </c>
      <c r="I110" s="10" t="s">
        <v>160</v>
      </c>
      <c r="J110" s="10" t="s">
        <v>165</v>
      </c>
    </row>
    <row r="111" spans="1:10">
      <c r="A111" s="10">
        <v>9</v>
      </c>
      <c r="B111" s="68" t="s">
        <v>272</v>
      </c>
      <c r="E111" s="10">
        <v>1</v>
      </c>
      <c r="H111" s="10" t="s">
        <v>198</v>
      </c>
      <c r="I111" s="10" t="s">
        <v>160</v>
      </c>
      <c r="J111" s="10" t="s">
        <v>165</v>
      </c>
    </row>
    <row r="112" spans="1:10">
      <c r="A112" s="10">
        <v>9</v>
      </c>
      <c r="B112" s="68" t="s">
        <v>273</v>
      </c>
      <c r="H112" s="10" t="s">
        <v>198</v>
      </c>
      <c r="I112" s="10" t="s">
        <v>160</v>
      </c>
      <c r="J112" s="10" t="s">
        <v>165</v>
      </c>
    </row>
    <row r="113" spans="1:10">
      <c r="A113" s="10">
        <v>9</v>
      </c>
      <c r="B113" s="68" t="s">
        <v>274</v>
      </c>
      <c r="E113" s="10">
        <v>1</v>
      </c>
      <c r="H113" s="10" t="s">
        <v>198</v>
      </c>
      <c r="I113" s="10" t="s">
        <v>152</v>
      </c>
      <c r="J113" s="10" t="s">
        <v>165</v>
      </c>
    </row>
    <row r="114" spans="1:10">
      <c r="A114" s="10">
        <v>9</v>
      </c>
      <c r="B114" s="68" t="s">
        <v>275</v>
      </c>
      <c r="C114" s="10">
        <v>2</v>
      </c>
      <c r="H114" s="10" t="s">
        <v>198</v>
      </c>
      <c r="I114" s="10" t="s">
        <v>152</v>
      </c>
      <c r="J114" s="10" t="s">
        <v>165</v>
      </c>
    </row>
    <row r="115" spans="1:10">
      <c r="A115" s="10">
        <v>9</v>
      </c>
      <c r="B115" s="68" t="s">
        <v>276</v>
      </c>
      <c r="C115" s="10">
        <v>1</v>
      </c>
      <c r="E115" s="10">
        <v>4</v>
      </c>
      <c r="H115" s="10" t="s">
        <v>198</v>
      </c>
      <c r="I115" s="10" t="s">
        <v>152</v>
      </c>
      <c r="J115" s="10" t="s">
        <v>165</v>
      </c>
    </row>
    <row r="116" spans="1:10">
      <c r="A116" s="10">
        <v>9</v>
      </c>
      <c r="B116" s="68" t="s">
        <v>277</v>
      </c>
      <c r="E116" s="10">
        <v>2</v>
      </c>
      <c r="F116" s="10">
        <v>1</v>
      </c>
      <c r="H116" s="10" t="s">
        <v>198</v>
      </c>
      <c r="I116" s="10" t="s">
        <v>239</v>
      </c>
      <c r="J116" s="10" t="s">
        <v>165</v>
      </c>
    </row>
    <row r="117" spans="1:10">
      <c r="A117" s="10">
        <v>9</v>
      </c>
      <c r="B117" s="68" t="s">
        <v>278</v>
      </c>
      <c r="H117" s="10" t="s">
        <v>198</v>
      </c>
      <c r="I117" s="10" t="s">
        <v>239</v>
      </c>
      <c r="J117" s="10" t="s">
        <v>165</v>
      </c>
    </row>
    <row r="118" spans="1:10">
      <c r="A118" s="10">
        <v>9</v>
      </c>
      <c r="B118" s="68" t="s">
        <v>279</v>
      </c>
      <c r="E118" s="10">
        <v>2</v>
      </c>
      <c r="H118" s="10" t="s">
        <v>198</v>
      </c>
      <c r="I118" s="10" t="s">
        <v>239</v>
      </c>
      <c r="J118" s="10" t="s">
        <v>165</v>
      </c>
    </row>
    <row r="119" spans="1:10">
      <c r="A119" s="10">
        <v>9</v>
      </c>
      <c r="B119" s="68" t="s">
        <v>280</v>
      </c>
      <c r="E119" s="10">
        <v>1</v>
      </c>
      <c r="H119" s="10" t="s">
        <v>198</v>
      </c>
      <c r="I119" s="10" t="s">
        <v>152</v>
      </c>
      <c r="J119" s="10" t="s">
        <v>165</v>
      </c>
    </row>
    <row r="120" spans="1:10">
      <c r="A120" s="10">
        <v>9</v>
      </c>
      <c r="B120" s="68" t="s">
        <v>281</v>
      </c>
      <c r="C120" s="10">
        <v>3</v>
      </c>
      <c r="E120" s="10">
        <v>2</v>
      </c>
      <c r="H120" s="10" t="s">
        <v>198</v>
      </c>
      <c r="I120" s="10" t="s">
        <v>152</v>
      </c>
      <c r="J120" s="10" t="s">
        <v>165</v>
      </c>
    </row>
    <row r="121" spans="1:10">
      <c r="A121" s="10">
        <v>9</v>
      </c>
      <c r="B121" s="68" t="s">
        <v>282</v>
      </c>
      <c r="E121" s="10">
        <v>1</v>
      </c>
      <c r="H121" s="10" t="s">
        <v>198</v>
      </c>
      <c r="I121" s="10" t="s">
        <v>152</v>
      </c>
      <c r="J121" s="10" t="s">
        <v>165</v>
      </c>
    </row>
    <row r="122" spans="1:10">
      <c r="A122" s="69">
        <v>10</v>
      </c>
      <c r="B122" s="70" t="s">
        <v>283</v>
      </c>
      <c r="C122" s="69">
        <v>2</v>
      </c>
      <c r="D122" s="69"/>
      <c r="E122" s="69"/>
      <c r="F122" s="69"/>
      <c r="G122" s="69"/>
      <c r="H122" s="69" t="s">
        <v>159</v>
      </c>
      <c r="I122" s="69" t="s">
        <v>160</v>
      </c>
      <c r="J122" s="69" t="s">
        <v>153</v>
      </c>
    </row>
    <row r="123" spans="1:10">
      <c r="A123" s="10">
        <v>10</v>
      </c>
      <c r="B123" s="68" t="s">
        <v>284</v>
      </c>
      <c r="E123" s="10">
        <v>1</v>
      </c>
      <c r="H123" s="10" t="s">
        <v>159</v>
      </c>
      <c r="I123" s="10" t="s">
        <v>155</v>
      </c>
      <c r="J123" s="10" t="s">
        <v>153</v>
      </c>
    </row>
    <row r="124" spans="1:10">
      <c r="A124" s="10">
        <v>10</v>
      </c>
      <c r="B124" s="68" t="s">
        <v>285</v>
      </c>
      <c r="C124" s="10">
        <v>1</v>
      </c>
      <c r="E124" s="10">
        <v>1</v>
      </c>
      <c r="H124" s="10" t="s">
        <v>159</v>
      </c>
      <c r="I124" s="10" t="s">
        <v>221</v>
      </c>
      <c r="J124" s="10" t="s">
        <v>153</v>
      </c>
    </row>
    <row r="125" spans="1:10">
      <c r="A125" s="10">
        <v>10</v>
      </c>
      <c r="B125" s="68" t="s">
        <v>286</v>
      </c>
      <c r="C125" s="10">
        <v>1</v>
      </c>
      <c r="E125" s="10">
        <v>2</v>
      </c>
      <c r="H125" s="10" t="s">
        <v>159</v>
      </c>
      <c r="I125" s="10" t="s">
        <v>199</v>
      </c>
      <c r="J125" s="10" t="s">
        <v>153</v>
      </c>
    </row>
    <row r="126" spans="1:10">
      <c r="A126" s="10">
        <v>10</v>
      </c>
      <c r="B126" s="68" t="s">
        <v>287</v>
      </c>
      <c r="E126" s="10">
        <v>2</v>
      </c>
      <c r="H126" s="10" t="s">
        <v>159</v>
      </c>
      <c r="I126" s="10" t="s">
        <v>160</v>
      </c>
      <c r="J126" s="10" t="s">
        <v>153</v>
      </c>
    </row>
    <row r="127" spans="1:10">
      <c r="A127" s="10">
        <v>10</v>
      </c>
      <c r="B127" s="68" t="s">
        <v>288</v>
      </c>
      <c r="C127" s="10">
        <v>1</v>
      </c>
      <c r="E127" s="10">
        <v>1</v>
      </c>
      <c r="H127" s="10" t="s">
        <v>159</v>
      </c>
      <c r="I127" s="10" t="s">
        <v>160</v>
      </c>
      <c r="J127" s="10" t="s">
        <v>153</v>
      </c>
    </row>
    <row r="128" spans="1:10">
      <c r="A128" s="10">
        <v>10</v>
      </c>
      <c r="B128" s="68" t="s">
        <v>289</v>
      </c>
      <c r="E128" s="10">
        <v>2</v>
      </c>
      <c r="H128" s="10" t="s">
        <v>159</v>
      </c>
      <c r="I128" s="10" t="s">
        <v>160</v>
      </c>
      <c r="J128" s="10" t="s">
        <v>153</v>
      </c>
    </row>
    <row r="129" spans="1:10">
      <c r="A129" s="10">
        <v>10</v>
      </c>
      <c r="B129" s="68" t="s">
        <v>290</v>
      </c>
      <c r="E129" s="10">
        <v>1</v>
      </c>
      <c r="H129" s="10" t="s">
        <v>159</v>
      </c>
      <c r="I129" s="10" t="s">
        <v>160</v>
      </c>
      <c r="J129" s="10" t="s">
        <v>153</v>
      </c>
    </row>
    <row r="130" spans="1:10">
      <c r="A130" s="10">
        <v>10</v>
      </c>
      <c r="B130" s="68" t="s">
        <v>291</v>
      </c>
      <c r="H130" s="10" t="s">
        <v>159</v>
      </c>
      <c r="I130" s="10" t="s">
        <v>152</v>
      </c>
      <c r="J130" s="10" t="s">
        <v>165</v>
      </c>
    </row>
    <row r="131" spans="1:10">
      <c r="A131" s="10">
        <v>10</v>
      </c>
      <c r="B131" s="68" t="s">
        <v>292</v>
      </c>
      <c r="E131" s="10">
        <v>2</v>
      </c>
      <c r="H131" s="10" t="s">
        <v>244</v>
      </c>
      <c r="I131" s="10" t="s">
        <v>160</v>
      </c>
      <c r="J131" s="10" t="s">
        <v>165</v>
      </c>
    </row>
    <row r="132" spans="1:10">
      <c r="A132" s="10">
        <v>10</v>
      </c>
      <c r="B132" s="68" t="s">
        <v>293</v>
      </c>
      <c r="E132" s="10">
        <v>1</v>
      </c>
      <c r="H132" s="10" t="s">
        <v>244</v>
      </c>
      <c r="I132" s="10" t="s">
        <v>152</v>
      </c>
      <c r="J132" s="10" t="s">
        <v>165</v>
      </c>
    </row>
    <row r="133" spans="1:10">
      <c r="A133" s="10">
        <v>10</v>
      </c>
      <c r="B133" s="68" t="s">
        <v>294</v>
      </c>
      <c r="E133" s="10">
        <v>1</v>
      </c>
      <c r="H133" s="10" t="s">
        <v>159</v>
      </c>
      <c r="I133" s="10" t="s">
        <v>152</v>
      </c>
      <c r="J133" s="10" t="s">
        <v>165</v>
      </c>
    </row>
    <row r="134" spans="1:10">
      <c r="A134" s="10">
        <v>10</v>
      </c>
      <c r="B134" s="68" t="s">
        <v>295</v>
      </c>
      <c r="H134" s="10" t="s">
        <v>159</v>
      </c>
      <c r="I134" s="10" t="s">
        <v>152</v>
      </c>
      <c r="J134" s="10" t="s">
        <v>165</v>
      </c>
    </row>
    <row r="135" spans="1:10">
      <c r="A135" s="10">
        <v>10</v>
      </c>
      <c r="B135" s="68" t="s">
        <v>296</v>
      </c>
      <c r="E135" s="10">
        <v>1</v>
      </c>
      <c r="H135" s="10" t="s">
        <v>159</v>
      </c>
      <c r="I135" s="10" t="s">
        <v>152</v>
      </c>
      <c r="J135" s="10" t="s">
        <v>165</v>
      </c>
    </row>
    <row r="136" spans="1:10">
      <c r="A136" s="10">
        <v>10</v>
      </c>
      <c r="B136" s="68" t="s">
        <v>297</v>
      </c>
      <c r="C136" s="10">
        <v>3</v>
      </c>
      <c r="H136" s="10" t="s">
        <v>159</v>
      </c>
      <c r="I136" s="10" t="s">
        <v>152</v>
      </c>
      <c r="J136" s="10" t="s">
        <v>165</v>
      </c>
    </row>
    <row r="137" spans="1:10">
      <c r="A137" s="10">
        <v>10</v>
      </c>
      <c r="B137" s="68" t="s">
        <v>298</v>
      </c>
      <c r="C137" s="10">
        <v>1</v>
      </c>
      <c r="H137" s="10" t="s">
        <v>159</v>
      </c>
      <c r="I137" s="10" t="s">
        <v>152</v>
      </c>
      <c r="J137" s="10" t="s">
        <v>165</v>
      </c>
    </row>
    <row r="138" spans="1:10">
      <c r="A138" s="10">
        <v>10</v>
      </c>
      <c r="B138" s="68" t="s">
        <v>299</v>
      </c>
      <c r="H138" s="10" t="s">
        <v>159</v>
      </c>
      <c r="I138" s="10" t="s">
        <v>152</v>
      </c>
      <c r="J138" s="10" t="s">
        <v>165</v>
      </c>
    </row>
    <row r="139" spans="1:10">
      <c r="A139" s="10">
        <v>10</v>
      </c>
      <c r="B139" s="68" t="s">
        <v>300</v>
      </c>
      <c r="H139" s="10" t="s">
        <v>159</v>
      </c>
      <c r="I139" s="10" t="s">
        <v>152</v>
      </c>
      <c r="J139" s="10" t="s">
        <v>165</v>
      </c>
    </row>
    <row r="140" spans="1:10">
      <c r="A140" s="10">
        <v>10</v>
      </c>
      <c r="B140" s="68" t="s">
        <v>301</v>
      </c>
      <c r="E140" s="10">
        <v>2</v>
      </c>
      <c r="H140" s="10" t="s">
        <v>159</v>
      </c>
      <c r="I140" s="10" t="s">
        <v>155</v>
      </c>
      <c r="J140" s="10" t="s">
        <v>165</v>
      </c>
    </row>
    <row r="141" spans="1:10">
      <c r="A141" s="10">
        <v>10</v>
      </c>
      <c r="B141" s="68" t="s">
        <v>302</v>
      </c>
      <c r="C141" s="10">
        <v>2</v>
      </c>
      <c r="E141" s="10">
        <v>6</v>
      </c>
      <c r="H141" s="10" t="s">
        <v>159</v>
      </c>
      <c r="I141" s="10" t="s">
        <v>152</v>
      </c>
      <c r="J141" s="10" t="s">
        <v>165</v>
      </c>
    </row>
    <row r="142" spans="1:10">
      <c r="A142" s="69">
        <v>11</v>
      </c>
      <c r="B142" s="70" t="s">
        <v>303</v>
      </c>
      <c r="C142" s="69"/>
      <c r="D142" s="69"/>
      <c r="E142" s="69">
        <v>1</v>
      </c>
      <c r="F142" s="69"/>
      <c r="G142" s="69"/>
      <c r="H142" s="69" t="s">
        <v>244</v>
      </c>
      <c r="I142" s="69" t="s">
        <v>221</v>
      </c>
      <c r="J142" s="69" t="s">
        <v>153</v>
      </c>
    </row>
    <row r="143" spans="1:10">
      <c r="A143" s="10">
        <v>11</v>
      </c>
      <c r="B143" s="68" t="s">
        <v>304</v>
      </c>
      <c r="D143" s="10">
        <v>1</v>
      </c>
      <c r="E143" s="10">
        <v>1</v>
      </c>
      <c r="H143" s="10" t="s">
        <v>244</v>
      </c>
      <c r="I143" s="10" t="s">
        <v>221</v>
      </c>
      <c r="J143" s="10" t="s">
        <v>153</v>
      </c>
    </row>
    <row r="144" spans="1:10">
      <c r="A144" s="10">
        <v>11</v>
      </c>
      <c r="B144" s="68" t="s">
        <v>305</v>
      </c>
      <c r="E144" s="10">
        <v>1</v>
      </c>
      <c r="H144" s="10" t="s">
        <v>244</v>
      </c>
      <c r="I144" s="10" t="s">
        <v>221</v>
      </c>
      <c r="J144" s="10" t="s">
        <v>153</v>
      </c>
    </row>
    <row r="145" spans="1:10">
      <c r="A145" s="10">
        <v>11</v>
      </c>
      <c r="B145" s="68" t="s">
        <v>306</v>
      </c>
      <c r="C145" s="10">
        <v>3</v>
      </c>
      <c r="H145" s="10" t="s">
        <v>244</v>
      </c>
      <c r="I145" s="10" t="s">
        <v>221</v>
      </c>
      <c r="J145" s="10" t="s">
        <v>153</v>
      </c>
    </row>
    <row r="146" spans="1:10">
      <c r="A146" s="10">
        <v>11</v>
      </c>
      <c r="B146" s="68" t="s">
        <v>307</v>
      </c>
      <c r="E146" s="10">
        <v>1</v>
      </c>
      <c r="H146" s="10" t="s">
        <v>244</v>
      </c>
      <c r="I146" s="10" t="s">
        <v>221</v>
      </c>
      <c r="J146" s="10" t="s">
        <v>153</v>
      </c>
    </row>
    <row r="147" spans="1:10">
      <c r="A147" s="10">
        <v>11</v>
      </c>
      <c r="B147" s="68" t="s">
        <v>308</v>
      </c>
      <c r="C147" s="10">
        <v>1</v>
      </c>
      <c r="E147" s="10">
        <v>1</v>
      </c>
      <c r="H147" s="10" t="s">
        <v>244</v>
      </c>
      <c r="I147" s="10" t="s">
        <v>221</v>
      </c>
      <c r="J147" s="10" t="s">
        <v>153</v>
      </c>
    </row>
    <row r="148" spans="1:10">
      <c r="A148" s="10">
        <v>11</v>
      </c>
      <c r="B148" s="68" t="s">
        <v>309</v>
      </c>
      <c r="H148" s="10" t="s">
        <v>244</v>
      </c>
      <c r="I148" s="10" t="s">
        <v>221</v>
      </c>
      <c r="J148" s="10" t="s">
        <v>153</v>
      </c>
    </row>
    <row r="149" spans="1:10">
      <c r="A149" s="10">
        <v>11</v>
      </c>
      <c r="B149" s="68" t="s">
        <v>310</v>
      </c>
      <c r="C149" s="10">
        <v>4</v>
      </c>
      <c r="H149" s="10" t="s">
        <v>244</v>
      </c>
      <c r="I149" s="10" t="s">
        <v>221</v>
      </c>
      <c r="J149" s="10" t="s">
        <v>153</v>
      </c>
    </row>
    <row r="150" spans="1:10">
      <c r="A150" s="10">
        <v>11</v>
      </c>
      <c r="B150" s="68" t="s">
        <v>311</v>
      </c>
      <c r="C150" s="10">
        <v>2</v>
      </c>
      <c r="H150" s="10" t="s">
        <v>244</v>
      </c>
      <c r="I150" s="10" t="s">
        <v>152</v>
      </c>
      <c r="J150" s="10" t="s">
        <v>165</v>
      </c>
    </row>
    <row r="151" spans="1:10">
      <c r="A151" s="10">
        <v>11</v>
      </c>
      <c r="B151" s="68" t="s">
        <v>312</v>
      </c>
      <c r="C151" s="10">
        <v>5</v>
      </c>
      <c r="H151" s="10" t="s">
        <v>244</v>
      </c>
      <c r="I151" s="10" t="s">
        <v>152</v>
      </c>
      <c r="J151" s="10" t="s">
        <v>165</v>
      </c>
    </row>
    <row r="152" spans="1:10">
      <c r="A152" s="10">
        <v>11</v>
      </c>
      <c r="B152" s="68" t="s">
        <v>313</v>
      </c>
      <c r="C152" s="10">
        <v>1</v>
      </c>
      <c r="H152" s="10" t="s">
        <v>244</v>
      </c>
      <c r="I152" s="10" t="s">
        <v>152</v>
      </c>
      <c r="J152" s="10" t="s">
        <v>165</v>
      </c>
    </row>
    <row r="153" spans="1:10">
      <c r="A153" s="10">
        <v>11</v>
      </c>
      <c r="B153" s="68" t="s">
        <v>314</v>
      </c>
      <c r="C153" s="10">
        <v>2</v>
      </c>
      <c r="H153" s="10" t="s">
        <v>244</v>
      </c>
      <c r="I153" s="10" t="s">
        <v>152</v>
      </c>
      <c r="J153" s="10" t="s">
        <v>165</v>
      </c>
    </row>
    <row r="154" spans="1:10">
      <c r="A154" s="10">
        <v>11</v>
      </c>
      <c r="B154" s="68" t="s">
        <v>315</v>
      </c>
      <c r="C154" s="10">
        <v>2</v>
      </c>
      <c r="H154" s="10" t="s">
        <v>244</v>
      </c>
      <c r="I154" s="10" t="s">
        <v>152</v>
      </c>
      <c r="J154" s="10" t="s">
        <v>165</v>
      </c>
    </row>
    <row r="155" spans="1:10">
      <c r="A155" s="10">
        <v>11</v>
      </c>
      <c r="B155" s="68" t="s">
        <v>316</v>
      </c>
      <c r="H155" s="10" t="s">
        <v>244</v>
      </c>
      <c r="I155" s="10" t="s">
        <v>152</v>
      </c>
      <c r="J155" s="10" t="s">
        <v>165</v>
      </c>
    </row>
    <row r="156" spans="1:10">
      <c r="A156" s="10">
        <v>11</v>
      </c>
      <c r="B156" s="68" t="s">
        <v>317</v>
      </c>
      <c r="H156" s="10" t="s">
        <v>244</v>
      </c>
      <c r="I156" s="10" t="s">
        <v>152</v>
      </c>
      <c r="J156" s="10" t="s">
        <v>165</v>
      </c>
    </row>
    <row r="157" spans="1:10">
      <c r="A157" s="10">
        <v>11</v>
      </c>
      <c r="B157" s="68" t="s">
        <v>318</v>
      </c>
      <c r="C157" s="10">
        <v>1</v>
      </c>
      <c r="H157" s="10" t="s">
        <v>244</v>
      </c>
      <c r="I157" s="10" t="s">
        <v>152</v>
      </c>
      <c r="J157" s="10" t="s">
        <v>165</v>
      </c>
    </row>
    <row r="158" spans="1:10">
      <c r="A158" s="10">
        <v>11</v>
      </c>
      <c r="B158" s="68" t="s">
        <v>319</v>
      </c>
      <c r="C158" s="10">
        <v>3</v>
      </c>
      <c r="H158" s="10" t="s">
        <v>244</v>
      </c>
      <c r="I158" s="10" t="s">
        <v>152</v>
      </c>
      <c r="J158" s="10" t="s">
        <v>165</v>
      </c>
    </row>
    <row r="159" spans="1:10">
      <c r="A159" s="10">
        <v>11</v>
      </c>
      <c r="B159" s="68" t="s">
        <v>320</v>
      </c>
      <c r="H159" s="10" t="s">
        <v>244</v>
      </c>
      <c r="I159" s="10" t="s">
        <v>152</v>
      </c>
      <c r="J159" s="10" t="s">
        <v>165</v>
      </c>
    </row>
    <row r="160" spans="1:10">
      <c r="A160" s="10">
        <v>11</v>
      </c>
      <c r="B160" s="68" t="s">
        <v>321</v>
      </c>
      <c r="C160" s="10">
        <v>12</v>
      </c>
      <c r="H160" s="10" t="s">
        <v>244</v>
      </c>
      <c r="I160" s="10" t="s">
        <v>152</v>
      </c>
      <c r="J160" s="10" t="s">
        <v>165</v>
      </c>
    </row>
    <row r="161" spans="1:10">
      <c r="A161" s="10">
        <v>11</v>
      </c>
      <c r="B161" s="68" t="s">
        <v>322</v>
      </c>
      <c r="E161" s="10">
        <v>2</v>
      </c>
      <c r="H161" s="10" t="s">
        <v>244</v>
      </c>
      <c r="I161" s="10" t="s">
        <v>152</v>
      </c>
      <c r="J161" s="10" t="s">
        <v>165</v>
      </c>
    </row>
    <row r="162" spans="1:10">
      <c r="A162" s="69">
        <v>13</v>
      </c>
      <c r="B162" s="70" t="s">
        <v>323</v>
      </c>
      <c r="C162" s="69">
        <v>1</v>
      </c>
      <c r="D162" s="69"/>
      <c r="E162" s="69">
        <v>1</v>
      </c>
      <c r="F162" s="69"/>
      <c r="G162" s="69"/>
      <c r="H162" s="69" t="s">
        <v>244</v>
      </c>
      <c r="I162" s="69" t="s">
        <v>160</v>
      </c>
      <c r="J162" s="69" t="s">
        <v>153</v>
      </c>
    </row>
    <row r="163" spans="1:10">
      <c r="A163" s="10">
        <v>13</v>
      </c>
      <c r="B163" s="68" t="s">
        <v>324</v>
      </c>
      <c r="E163" s="10">
        <v>1</v>
      </c>
      <c r="H163" s="10" t="s">
        <v>159</v>
      </c>
      <c r="I163" s="10" t="s">
        <v>160</v>
      </c>
      <c r="J163" s="10" t="s">
        <v>153</v>
      </c>
    </row>
    <row r="164" spans="1:10">
      <c r="A164" s="10">
        <v>13</v>
      </c>
      <c r="B164" s="68" t="s">
        <v>325</v>
      </c>
      <c r="E164" s="10">
        <v>2</v>
      </c>
      <c r="H164" s="10" t="s">
        <v>244</v>
      </c>
      <c r="I164" s="10" t="s">
        <v>221</v>
      </c>
      <c r="J164" s="10" t="s">
        <v>153</v>
      </c>
    </row>
    <row r="165" spans="1:10">
      <c r="A165" s="10">
        <v>13</v>
      </c>
      <c r="B165" s="68" t="s">
        <v>326</v>
      </c>
      <c r="C165" s="10">
        <v>3</v>
      </c>
      <c r="H165" s="10" t="s">
        <v>244</v>
      </c>
      <c r="I165" s="10" t="s">
        <v>152</v>
      </c>
      <c r="J165" s="10" t="s">
        <v>153</v>
      </c>
    </row>
    <row r="166" spans="1:10">
      <c r="A166" s="10">
        <v>13</v>
      </c>
      <c r="B166" s="68" t="s">
        <v>327</v>
      </c>
      <c r="C166" s="10">
        <v>1</v>
      </c>
      <c r="H166" s="10" t="s">
        <v>244</v>
      </c>
      <c r="I166" s="10" t="s">
        <v>160</v>
      </c>
      <c r="J166" s="10" t="s">
        <v>153</v>
      </c>
    </row>
    <row r="167" spans="1:10">
      <c r="A167" s="10">
        <v>13</v>
      </c>
      <c r="B167" s="68" t="s">
        <v>328</v>
      </c>
      <c r="E167" s="10">
        <v>3</v>
      </c>
      <c r="H167" s="10" t="s">
        <v>244</v>
      </c>
      <c r="I167" s="10" t="s">
        <v>160</v>
      </c>
      <c r="J167" s="10" t="s">
        <v>153</v>
      </c>
    </row>
    <row r="168" spans="1:10">
      <c r="A168" s="10">
        <v>13</v>
      </c>
      <c r="B168" s="68" t="s">
        <v>329</v>
      </c>
      <c r="E168" s="10">
        <v>2</v>
      </c>
      <c r="H168" s="10" t="s">
        <v>159</v>
      </c>
      <c r="I168" s="10" t="s">
        <v>160</v>
      </c>
      <c r="J168" s="10" t="s">
        <v>153</v>
      </c>
    </row>
    <row r="169" spans="1:10">
      <c r="A169" s="10">
        <v>13</v>
      </c>
      <c r="B169" s="68" t="s">
        <v>330</v>
      </c>
      <c r="E169" s="10">
        <v>1</v>
      </c>
      <c r="H169" s="10" t="s">
        <v>159</v>
      </c>
      <c r="I169" s="10" t="s">
        <v>160</v>
      </c>
      <c r="J169" s="10" t="s">
        <v>153</v>
      </c>
    </row>
    <row r="170" spans="1:10">
      <c r="A170" s="10">
        <v>13</v>
      </c>
      <c r="B170" s="68" t="s">
        <v>331</v>
      </c>
      <c r="C170" s="10">
        <v>1</v>
      </c>
      <c r="E170" s="10">
        <v>1</v>
      </c>
      <c r="H170" s="10" t="s">
        <v>244</v>
      </c>
      <c r="I170" s="10" t="s">
        <v>152</v>
      </c>
      <c r="J170" s="10" t="s">
        <v>165</v>
      </c>
    </row>
    <row r="171" spans="1:10">
      <c r="A171" s="10">
        <v>13</v>
      </c>
      <c r="B171" s="68" t="s">
        <v>332</v>
      </c>
      <c r="C171" s="10">
        <v>1</v>
      </c>
      <c r="E171" s="10">
        <v>3</v>
      </c>
      <c r="F171" s="10">
        <v>1</v>
      </c>
      <c r="H171" s="10" t="s">
        <v>244</v>
      </c>
      <c r="I171" s="10" t="s">
        <v>152</v>
      </c>
      <c r="J171" s="10" t="s">
        <v>165</v>
      </c>
    </row>
    <row r="172" spans="1:10">
      <c r="A172" s="10">
        <v>13</v>
      </c>
      <c r="B172" s="68" t="s">
        <v>333</v>
      </c>
      <c r="C172" s="10">
        <v>1</v>
      </c>
      <c r="E172" s="10">
        <v>1</v>
      </c>
      <c r="H172" s="10" t="s">
        <v>244</v>
      </c>
      <c r="I172" s="10" t="s">
        <v>160</v>
      </c>
      <c r="J172" s="10" t="s">
        <v>165</v>
      </c>
    </row>
    <row r="173" spans="1:10">
      <c r="A173" s="10">
        <v>13</v>
      </c>
      <c r="B173" s="68" t="s">
        <v>334</v>
      </c>
      <c r="E173" s="10">
        <v>1</v>
      </c>
      <c r="H173" s="10" t="s">
        <v>159</v>
      </c>
      <c r="I173" s="10" t="s">
        <v>155</v>
      </c>
      <c r="J173" s="10" t="s">
        <v>165</v>
      </c>
    </row>
    <row r="174" spans="1:10">
      <c r="A174" s="10">
        <v>13</v>
      </c>
      <c r="B174" s="68" t="s">
        <v>335</v>
      </c>
      <c r="H174" s="10" t="s">
        <v>159</v>
      </c>
      <c r="I174" s="10" t="s">
        <v>155</v>
      </c>
      <c r="J174" s="10" t="s">
        <v>165</v>
      </c>
    </row>
    <row r="175" spans="1:10">
      <c r="A175" s="10">
        <v>13</v>
      </c>
      <c r="B175" s="68" t="s">
        <v>336</v>
      </c>
      <c r="C175" s="10">
        <v>1</v>
      </c>
      <c r="H175" s="10" t="s">
        <v>159</v>
      </c>
      <c r="I175" s="10" t="s">
        <v>155</v>
      </c>
      <c r="J175" s="10" t="s">
        <v>165</v>
      </c>
    </row>
    <row r="176" spans="1:10">
      <c r="A176" s="10">
        <v>13</v>
      </c>
      <c r="B176" s="68" t="s">
        <v>337</v>
      </c>
      <c r="C176" s="10">
        <v>3</v>
      </c>
      <c r="H176" s="10" t="s">
        <v>244</v>
      </c>
      <c r="I176" s="10" t="s">
        <v>152</v>
      </c>
      <c r="J176" s="10" t="s">
        <v>165</v>
      </c>
    </row>
    <row r="177" spans="1:10">
      <c r="A177" s="10">
        <v>13</v>
      </c>
      <c r="B177" s="68" t="s">
        <v>338</v>
      </c>
      <c r="C177" s="10">
        <v>2</v>
      </c>
      <c r="H177" s="10" t="s">
        <v>244</v>
      </c>
      <c r="I177" s="10" t="s">
        <v>152</v>
      </c>
      <c r="J177" s="10" t="s">
        <v>165</v>
      </c>
    </row>
    <row r="178" spans="1:10">
      <c r="A178" s="10">
        <v>13</v>
      </c>
      <c r="B178" s="68" t="s">
        <v>339</v>
      </c>
      <c r="C178" s="10">
        <v>3</v>
      </c>
      <c r="E178" s="10">
        <v>1</v>
      </c>
      <c r="H178" s="10" t="s">
        <v>244</v>
      </c>
      <c r="I178" s="10" t="s">
        <v>152</v>
      </c>
      <c r="J178" s="10" t="s">
        <v>165</v>
      </c>
    </row>
    <row r="179" spans="1:10">
      <c r="A179" s="10">
        <v>13</v>
      </c>
      <c r="B179" s="68" t="s">
        <v>340</v>
      </c>
      <c r="C179" s="10">
        <v>6</v>
      </c>
      <c r="H179" s="10" t="s">
        <v>159</v>
      </c>
      <c r="I179" s="10" t="s">
        <v>155</v>
      </c>
      <c r="J179" s="10" t="s">
        <v>165</v>
      </c>
    </row>
    <row r="180" spans="1:10">
      <c r="A180" s="10">
        <v>13</v>
      </c>
      <c r="B180" s="68" t="s">
        <v>341</v>
      </c>
      <c r="C180" s="10">
        <v>7</v>
      </c>
      <c r="H180" s="10" t="s">
        <v>159</v>
      </c>
      <c r="I180" s="10" t="s">
        <v>152</v>
      </c>
      <c r="J180" s="10" t="s">
        <v>165</v>
      </c>
    </row>
    <row r="181" spans="1:10">
      <c r="A181" s="10">
        <v>13</v>
      </c>
      <c r="B181" s="68" t="s">
        <v>342</v>
      </c>
      <c r="C181" s="10">
        <v>11</v>
      </c>
      <c r="H181" s="10" t="s">
        <v>159</v>
      </c>
      <c r="I181" s="10" t="s">
        <v>152</v>
      </c>
      <c r="J181" s="10" t="s">
        <v>165</v>
      </c>
    </row>
    <row r="182" spans="1:10">
      <c r="A182" s="69">
        <v>14</v>
      </c>
      <c r="B182" s="70" t="s">
        <v>343</v>
      </c>
      <c r="C182" s="69"/>
      <c r="D182" s="69"/>
      <c r="E182" s="69">
        <v>1</v>
      </c>
      <c r="F182" s="69"/>
      <c r="G182" s="69"/>
      <c r="H182" s="69" t="s">
        <v>244</v>
      </c>
      <c r="I182" s="69" t="s">
        <v>221</v>
      </c>
      <c r="J182" s="69" t="s">
        <v>153</v>
      </c>
    </row>
    <row r="183" spans="1:10">
      <c r="A183" s="10">
        <v>14</v>
      </c>
      <c r="B183" s="68" t="s">
        <v>344</v>
      </c>
      <c r="H183" s="10" t="s">
        <v>244</v>
      </c>
      <c r="I183" s="10" t="s">
        <v>221</v>
      </c>
      <c r="J183" s="10" t="s">
        <v>153</v>
      </c>
    </row>
    <row r="184" spans="1:10">
      <c r="A184" s="10">
        <v>14</v>
      </c>
      <c r="B184" s="68" t="s">
        <v>345</v>
      </c>
      <c r="C184" s="10">
        <v>1</v>
      </c>
      <c r="E184" s="10">
        <v>1</v>
      </c>
      <c r="H184" s="10" t="s">
        <v>244</v>
      </c>
      <c r="I184" s="10" t="s">
        <v>221</v>
      </c>
      <c r="J184" s="10" t="s">
        <v>153</v>
      </c>
    </row>
    <row r="185" spans="1:10">
      <c r="A185" s="10">
        <v>14</v>
      </c>
      <c r="B185" s="68" t="s">
        <v>346</v>
      </c>
      <c r="C185" s="10">
        <v>5</v>
      </c>
      <c r="E185" s="10">
        <v>1</v>
      </c>
      <c r="H185" s="10" t="s">
        <v>244</v>
      </c>
      <c r="I185" s="10" t="s">
        <v>221</v>
      </c>
      <c r="J185" s="10" t="s">
        <v>153</v>
      </c>
    </row>
    <row r="186" spans="1:10">
      <c r="A186" s="10">
        <v>14</v>
      </c>
      <c r="B186" s="68" t="s">
        <v>347</v>
      </c>
      <c r="E186" s="10">
        <v>2</v>
      </c>
      <c r="H186" s="10" t="s">
        <v>244</v>
      </c>
      <c r="I186" s="10" t="s">
        <v>221</v>
      </c>
      <c r="J186" s="10" t="s">
        <v>153</v>
      </c>
    </row>
    <row r="187" spans="1:10">
      <c r="A187" s="10">
        <v>14</v>
      </c>
      <c r="B187" s="68" t="s">
        <v>348</v>
      </c>
      <c r="H187" s="10" t="s">
        <v>244</v>
      </c>
      <c r="I187" s="10" t="s">
        <v>221</v>
      </c>
      <c r="J187" s="10" t="s">
        <v>153</v>
      </c>
    </row>
    <row r="188" spans="1:10">
      <c r="A188" s="10">
        <v>14</v>
      </c>
      <c r="B188" s="68" t="s">
        <v>349</v>
      </c>
      <c r="C188" s="10">
        <v>1</v>
      </c>
      <c r="E188" s="10">
        <v>1</v>
      </c>
      <c r="H188" s="10" t="s">
        <v>244</v>
      </c>
      <c r="I188" s="10" t="s">
        <v>221</v>
      </c>
      <c r="J188" s="10" t="s">
        <v>153</v>
      </c>
    </row>
    <row r="189" spans="1:10">
      <c r="A189" s="10">
        <v>14</v>
      </c>
      <c r="B189" s="68" t="s">
        <v>350</v>
      </c>
      <c r="H189" s="10" t="s">
        <v>244</v>
      </c>
      <c r="I189" s="10" t="s">
        <v>221</v>
      </c>
      <c r="J189" s="10" t="s">
        <v>153</v>
      </c>
    </row>
    <row r="190" spans="1:10">
      <c r="A190" s="10">
        <v>14</v>
      </c>
      <c r="B190" s="68" t="s">
        <v>351</v>
      </c>
      <c r="C190" s="10">
        <v>16</v>
      </c>
      <c r="H190" s="10" t="s">
        <v>244</v>
      </c>
      <c r="I190" s="10" t="s">
        <v>155</v>
      </c>
      <c r="J190" s="10" t="s">
        <v>165</v>
      </c>
    </row>
    <row r="191" spans="1:10">
      <c r="A191" s="10">
        <v>14</v>
      </c>
      <c r="B191" s="68" t="s">
        <v>352</v>
      </c>
      <c r="C191" s="10">
        <v>14</v>
      </c>
      <c r="H191" s="10" t="s">
        <v>244</v>
      </c>
      <c r="I191" s="10" t="s">
        <v>155</v>
      </c>
      <c r="J191" s="10" t="s">
        <v>165</v>
      </c>
    </row>
    <row r="192" spans="1:10">
      <c r="A192" s="10">
        <v>14</v>
      </c>
      <c r="B192" s="68" t="s">
        <v>353</v>
      </c>
      <c r="C192" s="10">
        <v>8</v>
      </c>
      <c r="E192" s="10">
        <v>1</v>
      </c>
      <c r="H192" s="10" t="s">
        <v>244</v>
      </c>
      <c r="I192" s="10" t="s">
        <v>155</v>
      </c>
      <c r="J192" s="10" t="s">
        <v>165</v>
      </c>
    </row>
    <row r="193" spans="1:10">
      <c r="A193" s="10">
        <v>14</v>
      </c>
      <c r="B193" s="68" t="s">
        <v>354</v>
      </c>
      <c r="C193" s="10">
        <v>4</v>
      </c>
      <c r="E193" s="10">
        <v>1</v>
      </c>
      <c r="H193" s="10" t="s">
        <v>244</v>
      </c>
      <c r="I193" s="10" t="s">
        <v>199</v>
      </c>
      <c r="J193" s="10" t="s">
        <v>165</v>
      </c>
    </row>
    <row r="194" spans="1:10">
      <c r="A194" s="10">
        <v>14</v>
      </c>
      <c r="B194" s="68" t="s">
        <v>355</v>
      </c>
      <c r="C194" s="10">
        <v>2</v>
      </c>
      <c r="H194" s="10" t="s">
        <v>244</v>
      </c>
      <c r="I194" s="10" t="s">
        <v>199</v>
      </c>
      <c r="J194" s="10" t="s">
        <v>165</v>
      </c>
    </row>
    <row r="195" spans="1:10">
      <c r="A195" s="10">
        <v>14</v>
      </c>
      <c r="B195" s="68" t="s">
        <v>356</v>
      </c>
      <c r="C195" s="10">
        <v>2</v>
      </c>
      <c r="E195" s="10">
        <v>1</v>
      </c>
      <c r="H195" s="10" t="s">
        <v>244</v>
      </c>
      <c r="I195" s="10" t="s">
        <v>199</v>
      </c>
      <c r="J195" s="10" t="s">
        <v>165</v>
      </c>
    </row>
    <row r="196" spans="1:10">
      <c r="A196" s="10">
        <v>14</v>
      </c>
      <c r="B196" s="68" t="s">
        <v>357</v>
      </c>
      <c r="C196" s="10">
        <v>13</v>
      </c>
      <c r="H196" s="10" t="s">
        <v>244</v>
      </c>
      <c r="I196" s="10" t="s">
        <v>155</v>
      </c>
      <c r="J196" s="10" t="s">
        <v>165</v>
      </c>
    </row>
    <row r="197" spans="1:10">
      <c r="A197" s="10">
        <v>14</v>
      </c>
      <c r="B197" s="68" t="s">
        <v>358</v>
      </c>
      <c r="C197" s="10">
        <v>5</v>
      </c>
      <c r="H197" s="10" t="s">
        <v>244</v>
      </c>
      <c r="I197" s="10" t="s">
        <v>155</v>
      </c>
      <c r="J197" s="10" t="s">
        <v>165</v>
      </c>
    </row>
    <row r="198" spans="1:10">
      <c r="A198" s="10">
        <v>14</v>
      </c>
      <c r="B198" s="68" t="s">
        <v>359</v>
      </c>
      <c r="C198" s="10">
        <v>13</v>
      </c>
      <c r="H198" s="10" t="s">
        <v>244</v>
      </c>
      <c r="I198" s="10" t="s">
        <v>155</v>
      </c>
      <c r="J198" s="10" t="s">
        <v>165</v>
      </c>
    </row>
    <row r="199" spans="1:10">
      <c r="A199" s="10">
        <v>14</v>
      </c>
      <c r="B199" s="68" t="s">
        <v>360</v>
      </c>
      <c r="C199" s="10">
        <v>3</v>
      </c>
      <c r="H199" s="10" t="s">
        <v>244</v>
      </c>
      <c r="I199" s="10" t="s">
        <v>152</v>
      </c>
      <c r="J199" s="10" t="s">
        <v>165</v>
      </c>
    </row>
    <row r="200" spans="1:10">
      <c r="A200" s="10">
        <v>14</v>
      </c>
      <c r="B200" s="68" t="s">
        <v>361</v>
      </c>
      <c r="C200" s="10">
        <v>5</v>
      </c>
      <c r="E200" s="10">
        <v>1</v>
      </c>
      <c r="H200" s="10" t="s">
        <v>244</v>
      </c>
      <c r="I200" s="10" t="s">
        <v>152</v>
      </c>
      <c r="J200" s="10" t="s">
        <v>165</v>
      </c>
    </row>
    <row r="201" spans="1:10">
      <c r="A201" s="10">
        <v>14</v>
      </c>
      <c r="B201" s="68" t="s">
        <v>362</v>
      </c>
      <c r="C201" s="10">
        <v>13</v>
      </c>
      <c r="E201" s="10">
        <v>1</v>
      </c>
      <c r="H201" s="10" t="s">
        <v>244</v>
      </c>
      <c r="I201" s="10" t="s">
        <v>155</v>
      </c>
      <c r="J201" s="10" t="s">
        <v>165</v>
      </c>
    </row>
    <row r="202" spans="1:10">
      <c r="A202" s="69">
        <v>15</v>
      </c>
      <c r="B202" s="70" t="s">
        <v>363</v>
      </c>
      <c r="C202" s="69"/>
      <c r="D202" s="69"/>
      <c r="E202" s="69">
        <v>2</v>
      </c>
      <c r="F202" s="69"/>
      <c r="G202" s="69"/>
      <c r="H202" s="69" t="s">
        <v>159</v>
      </c>
      <c r="I202" s="69" t="s">
        <v>160</v>
      </c>
      <c r="J202" s="69" t="s">
        <v>153</v>
      </c>
    </row>
    <row r="203" spans="1:10">
      <c r="A203" s="10">
        <v>15</v>
      </c>
      <c r="B203" s="68" t="s">
        <v>364</v>
      </c>
      <c r="E203" s="10">
        <v>2</v>
      </c>
      <c r="H203" s="10" t="s">
        <v>244</v>
      </c>
      <c r="I203" s="10" t="s">
        <v>160</v>
      </c>
      <c r="J203" s="10" t="s">
        <v>153</v>
      </c>
    </row>
    <row r="204" spans="1:10">
      <c r="A204" s="10">
        <v>15</v>
      </c>
      <c r="B204" s="68" t="s">
        <v>365</v>
      </c>
      <c r="H204" s="10" t="s">
        <v>159</v>
      </c>
      <c r="I204" s="10" t="s">
        <v>160</v>
      </c>
      <c r="J204" s="10" t="s">
        <v>153</v>
      </c>
    </row>
    <row r="205" spans="1:10">
      <c r="A205" s="10">
        <v>15</v>
      </c>
      <c r="B205" s="68" t="s">
        <v>366</v>
      </c>
      <c r="E205" s="10">
        <v>3</v>
      </c>
      <c r="H205" s="10" t="s">
        <v>244</v>
      </c>
      <c r="I205" s="10" t="s">
        <v>160</v>
      </c>
      <c r="J205" s="10" t="s">
        <v>153</v>
      </c>
    </row>
    <row r="206" spans="1:10">
      <c r="A206" s="10">
        <v>15</v>
      </c>
      <c r="B206" s="68" t="s">
        <v>367</v>
      </c>
      <c r="D206" s="10">
        <v>1</v>
      </c>
      <c r="H206" s="10" t="s">
        <v>159</v>
      </c>
      <c r="I206" s="10" t="s">
        <v>160</v>
      </c>
      <c r="J206" s="10" t="s">
        <v>153</v>
      </c>
    </row>
    <row r="207" spans="1:10">
      <c r="A207" s="10">
        <v>15</v>
      </c>
      <c r="B207" s="68" t="s">
        <v>368</v>
      </c>
      <c r="E207" s="10">
        <v>2</v>
      </c>
      <c r="F207" s="10">
        <v>1</v>
      </c>
      <c r="H207" s="10" t="s">
        <v>159</v>
      </c>
      <c r="I207" s="10" t="s">
        <v>160</v>
      </c>
      <c r="J207" s="10" t="s">
        <v>153</v>
      </c>
    </row>
    <row r="208" spans="1:10">
      <c r="A208" s="10">
        <v>15</v>
      </c>
      <c r="B208" s="68" t="s">
        <v>369</v>
      </c>
      <c r="E208" s="10">
        <v>4</v>
      </c>
      <c r="H208" s="10" t="s">
        <v>159</v>
      </c>
      <c r="I208" s="10" t="s">
        <v>160</v>
      </c>
      <c r="J208" s="10" t="s">
        <v>153</v>
      </c>
    </row>
    <row r="209" spans="1:10">
      <c r="A209" s="10">
        <v>15</v>
      </c>
      <c r="B209" s="68" t="s">
        <v>370</v>
      </c>
      <c r="D209" s="10">
        <v>2</v>
      </c>
      <c r="E209" s="10">
        <v>4</v>
      </c>
      <c r="F209" s="10">
        <v>1</v>
      </c>
      <c r="H209" s="10" t="s">
        <v>159</v>
      </c>
      <c r="I209" s="10" t="s">
        <v>160</v>
      </c>
      <c r="J209" s="10" t="s">
        <v>153</v>
      </c>
    </row>
    <row r="210" spans="1:10">
      <c r="A210" s="10">
        <v>15</v>
      </c>
      <c r="B210" s="68" t="s">
        <v>371</v>
      </c>
      <c r="D210" s="10">
        <v>2</v>
      </c>
      <c r="E210" s="10">
        <v>4</v>
      </c>
      <c r="H210" s="10" t="s">
        <v>159</v>
      </c>
      <c r="I210" s="10" t="s">
        <v>155</v>
      </c>
      <c r="J210" s="10" t="s">
        <v>165</v>
      </c>
    </row>
    <row r="211" spans="1:10">
      <c r="A211" s="10">
        <v>15</v>
      </c>
      <c r="B211" s="68" t="s">
        <v>372</v>
      </c>
      <c r="H211" s="10" t="s">
        <v>159</v>
      </c>
      <c r="I211" s="10" t="s">
        <v>199</v>
      </c>
      <c r="J211" s="10" t="s">
        <v>165</v>
      </c>
    </row>
    <row r="212" spans="1:10">
      <c r="A212" s="10">
        <v>15</v>
      </c>
      <c r="B212" s="68" t="s">
        <v>373</v>
      </c>
      <c r="D212" s="10">
        <v>1</v>
      </c>
      <c r="F212" s="10">
        <v>1</v>
      </c>
      <c r="H212" s="10" t="s">
        <v>159</v>
      </c>
      <c r="I212" s="10" t="s">
        <v>155</v>
      </c>
      <c r="J212" s="10" t="s">
        <v>165</v>
      </c>
    </row>
    <row r="213" spans="1:10">
      <c r="A213" s="10">
        <v>15</v>
      </c>
      <c r="B213" s="68" t="s">
        <v>374</v>
      </c>
      <c r="C213" s="10">
        <v>5</v>
      </c>
      <c r="E213" s="10">
        <v>3</v>
      </c>
      <c r="H213" s="10" t="s">
        <v>159</v>
      </c>
      <c r="I213" s="10" t="s">
        <v>152</v>
      </c>
      <c r="J213" s="10" t="s">
        <v>165</v>
      </c>
    </row>
    <row r="214" spans="1:10">
      <c r="A214" s="10">
        <v>15</v>
      </c>
      <c r="B214" s="68" t="s">
        <v>375</v>
      </c>
      <c r="C214" s="10">
        <v>2</v>
      </c>
      <c r="E214" s="10">
        <v>2</v>
      </c>
      <c r="H214" s="10" t="s">
        <v>159</v>
      </c>
      <c r="I214" s="10" t="s">
        <v>152</v>
      </c>
      <c r="J214" s="10" t="s">
        <v>165</v>
      </c>
    </row>
    <row r="215" spans="1:10">
      <c r="A215" s="10">
        <v>15</v>
      </c>
      <c r="B215" s="68" t="s">
        <v>376</v>
      </c>
      <c r="C215" s="10">
        <v>25</v>
      </c>
      <c r="E215" s="10">
        <v>2</v>
      </c>
      <c r="H215" s="10" t="s">
        <v>159</v>
      </c>
      <c r="I215" s="10" t="s">
        <v>152</v>
      </c>
      <c r="J215" s="10" t="s">
        <v>165</v>
      </c>
    </row>
    <row r="216" spans="1:10">
      <c r="A216" s="10">
        <v>15</v>
      </c>
      <c r="B216" s="68" t="s">
        <v>377</v>
      </c>
      <c r="C216" s="10">
        <v>2</v>
      </c>
      <c r="H216" s="10" t="s">
        <v>159</v>
      </c>
      <c r="I216" s="10" t="s">
        <v>152</v>
      </c>
      <c r="J216" s="10" t="s">
        <v>165</v>
      </c>
    </row>
    <row r="217" spans="1:10">
      <c r="A217" s="10">
        <v>15</v>
      </c>
      <c r="B217" s="68" t="s">
        <v>378</v>
      </c>
      <c r="C217" s="10">
        <v>15</v>
      </c>
      <c r="E217" s="10">
        <v>2</v>
      </c>
      <c r="H217" s="10" t="s">
        <v>244</v>
      </c>
      <c r="I217" s="10" t="s">
        <v>152</v>
      </c>
      <c r="J217" s="10" t="s">
        <v>165</v>
      </c>
    </row>
    <row r="218" spans="1:10">
      <c r="A218" s="10">
        <v>15</v>
      </c>
      <c r="B218" s="68" t="s">
        <v>379</v>
      </c>
      <c r="C218" s="10">
        <v>2</v>
      </c>
      <c r="E218" s="10">
        <v>2</v>
      </c>
      <c r="H218" s="10" t="s">
        <v>244</v>
      </c>
      <c r="I218" s="10" t="s">
        <v>152</v>
      </c>
      <c r="J218" s="10" t="s">
        <v>165</v>
      </c>
    </row>
    <row r="219" spans="1:10">
      <c r="A219" s="10">
        <v>15</v>
      </c>
      <c r="B219" s="68" t="s">
        <v>380</v>
      </c>
      <c r="C219" s="10">
        <v>6</v>
      </c>
      <c r="E219" s="10">
        <v>1</v>
      </c>
      <c r="H219" s="10" t="s">
        <v>244</v>
      </c>
      <c r="I219" s="10" t="s">
        <v>152</v>
      </c>
      <c r="J219" s="10" t="s">
        <v>165</v>
      </c>
    </row>
    <row r="220" spans="1:10">
      <c r="A220" s="10">
        <v>15</v>
      </c>
      <c r="B220" s="68" t="s">
        <v>381</v>
      </c>
      <c r="C220" s="10">
        <v>3</v>
      </c>
      <c r="E220" s="10">
        <v>2</v>
      </c>
      <c r="H220" s="10" t="s">
        <v>244</v>
      </c>
      <c r="I220" s="10" t="s">
        <v>152</v>
      </c>
      <c r="J220" s="10" t="s">
        <v>165</v>
      </c>
    </row>
    <row r="221" spans="1:10">
      <c r="A221" s="10">
        <v>15</v>
      </c>
      <c r="B221" s="68" t="s">
        <v>382</v>
      </c>
      <c r="C221" s="10">
        <v>7</v>
      </c>
      <c r="H221" s="10" t="s">
        <v>159</v>
      </c>
      <c r="I221" s="10" t="s">
        <v>199</v>
      </c>
      <c r="J221" s="10" t="s">
        <v>165</v>
      </c>
    </row>
    <row r="222" spans="1:10">
      <c r="A222" s="69">
        <v>16</v>
      </c>
      <c r="B222" s="70" t="s">
        <v>383</v>
      </c>
      <c r="C222" s="69">
        <v>1</v>
      </c>
      <c r="D222" s="69"/>
      <c r="E222" s="69">
        <v>2</v>
      </c>
      <c r="F222" s="69"/>
      <c r="G222" s="69"/>
      <c r="H222" s="69" t="s">
        <v>159</v>
      </c>
      <c r="I222" s="69" t="s">
        <v>160</v>
      </c>
      <c r="J222" s="69" t="s">
        <v>153</v>
      </c>
    </row>
    <row r="223" spans="1:10">
      <c r="A223" s="10">
        <v>16</v>
      </c>
      <c r="B223" s="68" t="s">
        <v>384</v>
      </c>
      <c r="C223" s="10">
        <v>2</v>
      </c>
      <c r="H223" s="10" t="s">
        <v>159</v>
      </c>
      <c r="I223" s="10" t="s">
        <v>221</v>
      </c>
      <c r="J223" s="10" t="s">
        <v>153</v>
      </c>
    </row>
    <row r="224" spans="1:10">
      <c r="A224" s="10">
        <v>16</v>
      </c>
      <c r="B224" s="68" t="s">
        <v>385</v>
      </c>
      <c r="C224" s="10">
        <v>1</v>
      </c>
      <c r="H224" s="10" t="s">
        <v>244</v>
      </c>
      <c r="I224" s="10" t="s">
        <v>152</v>
      </c>
      <c r="J224" s="10" t="s">
        <v>153</v>
      </c>
    </row>
    <row r="225" spans="1:10">
      <c r="A225" s="10">
        <v>16</v>
      </c>
      <c r="B225" s="68" t="s">
        <v>386</v>
      </c>
      <c r="C225" s="10">
        <v>4</v>
      </c>
      <c r="E225" s="10">
        <v>1</v>
      </c>
      <c r="H225" s="10" t="s">
        <v>244</v>
      </c>
      <c r="I225" s="10" t="s">
        <v>160</v>
      </c>
      <c r="J225" s="10" t="s">
        <v>153</v>
      </c>
    </row>
    <row r="226" spans="1:10">
      <c r="A226" s="10">
        <v>16</v>
      </c>
      <c r="B226" s="68" t="s">
        <v>387</v>
      </c>
      <c r="C226" s="10">
        <v>5</v>
      </c>
      <c r="E226" s="10">
        <v>1</v>
      </c>
      <c r="H226" s="10" t="s">
        <v>159</v>
      </c>
      <c r="I226" s="10" t="s">
        <v>155</v>
      </c>
      <c r="J226" s="10" t="s">
        <v>153</v>
      </c>
    </row>
    <row r="227" spans="1:10">
      <c r="A227" s="10">
        <v>16</v>
      </c>
      <c r="B227" s="68" t="s">
        <v>388</v>
      </c>
      <c r="C227" s="10">
        <v>1</v>
      </c>
      <c r="E227" s="10">
        <v>1</v>
      </c>
      <c r="H227" s="10" t="s">
        <v>159</v>
      </c>
      <c r="I227" s="10" t="s">
        <v>221</v>
      </c>
      <c r="J227" s="10" t="s">
        <v>153</v>
      </c>
    </row>
    <row r="228" spans="1:10">
      <c r="A228" s="10">
        <v>16</v>
      </c>
      <c r="B228" s="68" t="s">
        <v>389</v>
      </c>
      <c r="C228" s="10">
        <v>1</v>
      </c>
      <c r="E228" s="10">
        <v>2</v>
      </c>
      <c r="H228" s="10" t="s">
        <v>159</v>
      </c>
      <c r="I228" s="10" t="s">
        <v>221</v>
      </c>
      <c r="J228" s="10" t="s">
        <v>153</v>
      </c>
    </row>
    <row r="229" spans="1:10">
      <c r="A229" s="10">
        <v>16</v>
      </c>
      <c r="B229" s="68" t="s">
        <v>390</v>
      </c>
      <c r="E229" s="10">
        <v>2</v>
      </c>
      <c r="H229" s="10" t="s">
        <v>159</v>
      </c>
      <c r="I229" s="10" t="s">
        <v>155</v>
      </c>
      <c r="J229" s="10" t="s">
        <v>153</v>
      </c>
    </row>
    <row r="230" spans="1:10">
      <c r="A230" s="10">
        <v>16</v>
      </c>
      <c r="B230" s="68" t="s">
        <v>391</v>
      </c>
      <c r="C230" s="10">
        <v>5</v>
      </c>
      <c r="E230" s="10">
        <v>1</v>
      </c>
      <c r="H230" s="10" t="s">
        <v>159</v>
      </c>
      <c r="I230" s="10" t="s">
        <v>155</v>
      </c>
      <c r="J230" s="10" t="s">
        <v>165</v>
      </c>
    </row>
    <row r="231" spans="1:10">
      <c r="A231" s="10">
        <v>16</v>
      </c>
      <c r="B231" s="68" t="s">
        <v>392</v>
      </c>
      <c r="C231" s="10">
        <v>8</v>
      </c>
      <c r="E231" s="10">
        <v>1</v>
      </c>
      <c r="H231" s="10" t="s">
        <v>159</v>
      </c>
      <c r="I231" s="10" t="s">
        <v>155</v>
      </c>
      <c r="J231" s="10" t="s">
        <v>165</v>
      </c>
    </row>
    <row r="232" spans="1:10">
      <c r="A232" s="10">
        <v>16</v>
      </c>
      <c r="B232" s="68" t="s">
        <v>393</v>
      </c>
      <c r="C232" s="10">
        <v>2</v>
      </c>
      <c r="H232" s="10" t="s">
        <v>159</v>
      </c>
      <c r="I232" s="10" t="s">
        <v>155</v>
      </c>
      <c r="J232" s="10" t="s">
        <v>165</v>
      </c>
    </row>
    <row r="233" spans="1:10">
      <c r="A233" s="10">
        <v>16</v>
      </c>
      <c r="B233" s="68" t="s">
        <v>394</v>
      </c>
      <c r="C233" s="10">
        <v>4</v>
      </c>
      <c r="E233" s="10">
        <v>1</v>
      </c>
      <c r="H233" s="10" t="s">
        <v>244</v>
      </c>
      <c r="I233" s="10" t="s">
        <v>199</v>
      </c>
      <c r="J233" s="10" t="s">
        <v>165</v>
      </c>
    </row>
    <row r="234" spans="1:10">
      <c r="A234" s="10">
        <v>16</v>
      </c>
      <c r="B234" s="68" t="s">
        <v>395</v>
      </c>
      <c r="C234" s="10">
        <v>10</v>
      </c>
      <c r="E234" s="10">
        <v>4</v>
      </c>
      <c r="H234" s="10" t="s">
        <v>244</v>
      </c>
      <c r="I234" s="10" t="s">
        <v>199</v>
      </c>
      <c r="J234" s="10" t="s">
        <v>165</v>
      </c>
    </row>
    <row r="235" spans="1:10">
      <c r="A235" s="10">
        <v>16</v>
      </c>
      <c r="B235" s="68" t="s">
        <v>396</v>
      </c>
      <c r="C235" s="10">
        <v>1</v>
      </c>
      <c r="E235" s="10">
        <v>1</v>
      </c>
      <c r="H235" s="10" t="s">
        <v>244</v>
      </c>
      <c r="I235" s="10" t="s">
        <v>199</v>
      </c>
      <c r="J235" s="10" t="s">
        <v>165</v>
      </c>
    </row>
    <row r="236" spans="1:10">
      <c r="A236" s="10">
        <v>16</v>
      </c>
      <c r="B236" s="68" t="s">
        <v>397</v>
      </c>
      <c r="C236" s="10">
        <v>3</v>
      </c>
      <c r="H236" s="10" t="s">
        <v>244</v>
      </c>
      <c r="I236" s="10" t="s">
        <v>152</v>
      </c>
      <c r="J236" s="10" t="s">
        <v>165</v>
      </c>
    </row>
    <row r="237" spans="1:10">
      <c r="A237" s="10">
        <v>16</v>
      </c>
      <c r="B237" s="68" t="s">
        <v>398</v>
      </c>
      <c r="C237" s="10">
        <v>2</v>
      </c>
      <c r="H237" s="10" t="s">
        <v>244</v>
      </c>
      <c r="I237" s="10" t="s">
        <v>152</v>
      </c>
      <c r="J237" s="10" t="s">
        <v>165</v>
      </c>
    </row>
    <row r="238" spans="1:10">
      <c r="A238" s="10">
        <v>16</v>
      </c>
      <c r="B238" s="68" t="s">
        <v>399</v>
      </c>
      <c r="C238" s="10">
        <v>6</v>
      </c>
      <c r="H238" s="10" t="s">
        <v>159</v>
      </c>
      <c r="I238" s="10" t="s">
        <v>152</v>
      </c>
      <c r="J238" s="10" t="s">
        <v>165</v>
      </c>
    </row>
    <row r="239" spans="1:10">
      <c r="A239" s="10">
        <v>16</v>
      </c>
      <c r="B239" s="68" t="s">
        <v>400</v>
      </c>
      <c r="E239" s="10">
        <v>2</v>
      </c>
      <c r="H239" s="10" t="s">
        <v>159</v>
      </c>
      <c r="I239" s="10" t="s">
        <v>199</v>
      </c>
      <c r="J239" s="10" t="s">
        <v>165</v>
      </c>
    </row>
    <row r="240" spans="1:10">
      <c r="A240" s="10">
        <v>16</v>
      </c>
      <c r="B240" s="68" t="s">
        <v>401</v>
      </c>
      <c r="E240" s="10">
        <v>1</v>
      </c>
      <c r="H240" s="10" t="s">
        <v>159</v>
      </c>
      <c r="I240" s="10" t="s">
        <v>199</v>
      </c>
      <c r="J240" s="10" t="s">
        <v>165</v>
      </c>
    </row>
    <row r="241" spans="1:10">
      <c r="A241" s="10">
        <v>16</v>
      </c>
      <c r="B241" s="68" t="s">
        <v>402</v>
      </c>
      <c r="C241" s="10">
        <v>2</v>
      </c>
      <c r="E241" s="10">
        <v>1</v>
      </c>
      <c r="H241" s="10" t="s">
        <v>159</v>
      </c>
      <c r="I241" s="10" t="s">
        <v>199</v>
      </c>
      <c r="J241" s="10" t="s">
        <v>165</v>
      </c>
    </row>
    <row r="242" spans="1:10">
      <c r="A242" s="69">
        <v>17</v>
      </c>
      <c r="B242" s="70" t="s">
        <v>403</v>
      </c>
      <c r="C242" s="69"/>
      <c r="D242" s="69"/>
      <c r="E242" s="69">
        <v>4</v>
      </c>
      <c r="F242" s="69"/>
      <c r="G242" s="69"/>
      <c r="H242" s="69" t="s">
        <v>159</v>
      </c>
      <c r="I242" s="69" t="s">
        <v>160</v>
      </c>
      <c r="J242" s="69" t="s">
        <v>153</v>
      </c>
    </row>
    <row r="243" spans="1:10">
      <c r="A243" s="10">
        <v>17</v>
      </c>
      <c r="B243" s="68" t="s">
        <v>404</v>
      </c>
      <c r="H243" s="10" t="s">
        <v>159</v>
      </c>
      <c r="I243" s="10" t="s">
        <v>160</v>
      </c>
      <c r="J243" s="10" t="s">
        <v>153</v>
      </c>
    </row>
    <row r="244" spans="1:10">
      <c r="A244" s="10">
        <v>17</v>
      </c>
      <c r="B244" s="68" t="s">
        <v>405</v>
      </c>
      <c r="E244" s="10">
        <v>2</v>
      </c>
      <c r="H244" s="10" t="s">
        <v>159</v>
      </c>
      <c r="I244" s="10" t="s">
        <v>160</v>
      </c>
      <c r="J244" s="10" t="s">
        <v>153</v>
      </c>
    </row>
    <row r="245" spans="1:10">
      <c r="A245" s="10">
        <v>17</v>
      </c>
      <c r="B245" s="68" t="s">
        <v>406</v>
      </c>
      <c r="E245" s="10">
        <v>1</v>
      </c>
      <c r="H245" s="10" t="s">
        <v>159</v>
      </c>
      <c r="I245" s="10" t="s">
        <v>160</v>
      </c>
      <c r="J245" s="10" t="s">
        <v>153</v>
      </c>
    </row>
    <row r="246" spans="1:10">
      <c r="A246" s="10">
        <v>17</v>
      </c>
      <c r="B246" s="68" t="s">
        <v>407</v>
      </c>
      <c r="H246" s="10" t="s">
        <v>159</v>
      </c>
      <c r="I246" s="10" t="s">
        <v>160</v>
      </c>
      <c r="J246" s="10" t="s">
        <v>153</v>
      </c>
    </row>
    <row r="247" spans="1:10">
      <c r="A247" s="10">
        <v>17</v>
      </c>
      <c r="B247" s="68" t="s">
        <v>408</v>
      </c>
      <c r="E247" s="10">
        <v>1</v>
      </c>
      <c r="H247" s="10" t="s">
        <v>159</v>
      </c>
      <c r="I247" s="10" t="s">
        <v>160</v>
      </c>
      <c r="J247" s="10" t="s">
        <v>153</v>
      </c>
    </row>
    <row r="248" spans="1:10">
      <c r="A248" s="10">
        <v>17</v>
      </c>
      <c r="B248" s="68" t="s">
        <v>409</v>
      </c>
      <c r="H248" s="10" t="s">
        <v>159</v>
      </c>
      <c r="I248" s="10" t="s">
        <v>160</v>
      </c>
      <c r="J248" s="10" t="s">
        <v>153</v>
      </c>
    </row>
    <row r="249" spans="1:10">
      <c r="A249" s="10">
        <v>17</v>
      </c>
      <c r="B249" s="68" t="s">
        <v>410</v>
      </c>
      <c r="E249" s="10">
        <v>2</v>
      </c>
      <c r="H249" s="10" t="s">
        <v>159</v>
      </c>
      <c r="I249" s="10" t="s">
        <v>160</v>
      </c>
      <c r="J249" s="10" t="s">
        <v>153</v>
      </c>
    </row>
    <row r="250" spans="1:10">
      <c r="A250" s="10">
        <v>17</v>
      </c>
      <c r="B250" s="68" t="s">
        <v>411</v>
      </c>
      <c r="H250" s="10" t="s">
        <v>412</v>
      </c>
      <c r="I250" s="10" t="s">
        <v>239</v>
      </c>
      <c r="J250" s="10" t="s">
        <v>165</v>
      </c>
    </row>
    <row r="251" spans="1:10">
      <c r="A251" s="10">
        <v>17</v>
      </c>
      <c r="B251" s="68" t="s">
        <v>413</v>
      </c>
      <c r="E251" s="10">
        <v>1</v>
      </c>
      <c r="H251" s="10" t="s">
        <v>412</v>
      </c>
      <c r="I251" s="10" t="s">
        <v>152</v>
      </c>
      <c r="J251" s="10" t="s">
        <v>165</v>
      </c>
    </row>
    <row r="252" spans="1:10">
      <c r="A252" s="10">
        <v>17</v>
      </c>
      <c r="B252" s="68" t="s">
        <v>414</v>
      </c>
      <c r="G252" s="10">
        <v>1</v>
      </c>
      <c r="H252" s="10" t="s">
        <v>412</v>
      </c>
      <c r="I252" s="10" t="s">
        <v>155</v>
      </c>
      <c r="J252" s="10" t="s">
        <v>165</v>
      </c>
    </row>
    <row r="253" spans="1:10">
      <c r="A253" s="10">
        <v>17</v>
      </c>
      <c r="B253" s="68" t="s">
        <v>415</v>
      </c>
      <c r="C253" s="10">
        <v>1</v>
      </c>
      <c r="H253" s="10" t="s">
        <v>412</v>
      </c>
      <c r="I253" s="10" t="s">
        <v>152</v>
      </c>
      <c r="J253" s="10" t="s">
        <v>165</v>
      </c>
    </row>
    <row r="254" spans="1:10">
      <c r="A254" s="10">
        <v>17</v>
      </c>
      <c r="B254" s="68" t="s">
        <v>416</v>
      </c>
      <c r="H254" s="10" t="s">
        <v>412</v>
      </c>
      <c r="I254" s="10" t="s">
        <v>155</v>
      </c>
      <c r="J254" s="10" t="s">
        <v>165</v>
      </c>
    </row>
    <row r="255" spans="1:10">
      <c r="A255" s="10">
        <v>17</v>
      </c>
      <c r="B255" s="68" t="s">
        <v>417</v>
      </c>
      <c r="H255" s="10" t="s">
        <v>412</v>
      </c>
      <c r="I255" s="10" t="s">
        <v>152</v>
      </c>
      <c r="J255" s="10" t="s">
        <v>165</v>
      </c>
    </row>
    <row r="256" spans="1:10">
      <c r="A256" s="10">
        <v>17</v>
      </c>
      <c r="B256" s="68" t="s">
        <v>418</v>
      </c>
      <c r="H256" s="10" t="s">
        <v>412</v>
      </c>
      <c r="I256" s="10" t="s">
        <v>152</v>
      </c>
      <c r="J256" s="10" t="s">
        <v>165</v>
      </c>
    </row>
    <row r="257" spans="1:10">
      <c r="A257" s="10">
        <v>17</v>
      </c>
      <c r="B257" s="68" t="s">
        <v>419</v>
      </c>
      <c r="C257" s="10">
        <v>2</v>
      </c>
      <c r="E257" s="10">
        <v>1</v>
      </c>
      <c r="H257" s="10" t="s">
        <v>412</v>
      </c>
      <c r="I257" s="10" t="s">
        <v>152</v>
      </c>
      <c r="J257" s="10" t="s">
        <v>165</v>
      </c>
    </row>
    <row r="258" spans="1:10">
      <c r="A258" s="10">
        <v>17</v>
      </c>
      <c r="B258" s="68" t="s">
        <v>420</v>
      </c>
      <c r="H258" s="10" t="s">
        <v>412</v>
      </c>
      <c r="I258" s="10" t="s">
        <v>152</v>
      </c>
      <c r="J258" s="10" t="s">
        <v>165</v>
      </c>
    </row>
    <row r="259" spans="1:10">
      <c r="A259" s="10">
        <v>17</v>
      </c>
      <c r="B259" s="68" t="s">
        <v>421</v>
      </c>
      <c r="C259" s="10">
        <v>1</v>
      </c>
      <c r="H259" s="10" t="s">
        <v>412</v>
      </c>
      <c r="I259" s="10" t="s">
        <v>152</v>
      </c>
      <c r="J259" s="10" t="s">
        <v>165</v>
      </c>
    </row>
    <row r="260" spans="1:10">
      <c r="A260" s="10">
        <v>17</v>
      </c>
      <c r="B260" s="68" t="s">
        <v>422</v>
      </c>
      <c r="C260" s="10">
        <v>3</v>
      </c>
      <c r="E260" s="10">
        <v>1</v>
      </c>
      <c r="H260" s="10" t="s">
        <v>412</v>
      </c>
      <c r="I260" s="10" t="s">
        <v>152</v>
      </c>
      <c r="J260" s="10" t="s">
        <v>165</v>
      </c>
    </row>
    <row r="261" spans="1:10">
      <c r="A261" s="10">
        <v>17</v>
      </c>
      <c r="B261" s="68" t="s">
        <v>423</v>
      </c>
      <c r="E261" s="10">
        <v>1</v>
      </c>
      <c r="H261" s="10" t="s">
        <v>412</v>
      </c>
      <c r="I261" s="10" t="s">
        <v>152</v>
      </c>
      <c r="J261" s="10" t="s">
        <v>165</v>
      </c>
    </row>
    <row r="262" spans="1:10">
      <c r="A262" s="69">
        <v>18</v>
      </c>
      <c r="B262" s="70" t="s">
        <v>424</v>
      </c>
      <c r="C262" s="69"/>
      <c r="D262" s="69"/>
      <c r="E262" s="69"/>
      <c r="F262" s="69"/>
      <c r="G262" s="69"/>
      <c r="H262" s="69" t="s">
        <v>412</v>
      </c>
      <c r="I262" s="69" t="s">
        <v>160</v>
      </c>
      <c r="J262" s="69" t="s">
        <v>153</v>
      </c>
    </row>
    <row r="263" spans="1:10">
      <c r="A263" s="10">
        <v>18</v>
      </c>
      <c r="B263" s="68" t="s">
        <v>425</v>
      </c>
      <c r="H263" s="10" t="s">
        <v>412</v>
      </c>
      <c r="I263" s="10" t="s">
        <v>160</v>
      </c>
      <c r="J263" s="10" t="s">
        <v>153</v>
      </c>
    </row>
    <row r="264" spans="1:10">
      <c r="A264" s="10">
        <v>18</v>
      </c>
      <c r="B264" s="68" t="s">
        <v>426</v>
      </c>
      <c r="H264" s="10" t="s">
        <v>412</v>
      </c>
      <c r="I264" s="10" t="s">
        <v>221</v>
      </c>
      <c r="J264" s="10" t="s">
        <v>153</v>
      </c>
    </row>
    <row r="265" spans="1:10">
      <c r="A265" s="10">
        <v>18</v>
      </c>
      <c r="B265" s="68" t="s">
        <v>427</v>
      </c>
      <c r="H265" s="10" t="s">
        <v>412</v>
      </c>
      <c r="I265" s="10" t="s">
        <v>221</v>
      </c>
      <c r="J265" s="10" t="s">
        <v>153</v>
      </c>
    </row>
    <row r="266" spans="1:10">
      <c r="A266" s="10">
        <v>18</v>
      </c>
      <c r="B266" s="68" t="s">
        <v>428</v>
      </c>
      <c r="C266" s="10">
        <v>2</v>
      </c>
      <c r="H266" s="10" t="s">
        <v>412</v>
      </c>
      <c r="I266" s="10" t="s">
        <v>155</v>
      </c>
      <c r="J266" s="10" t="s">
        <v>153</v>
      </c>
    </row>
    <row r="267" spans="1:10">
      <c r="A267" s="10">
        <v>18</v>
      </c>
      <c r="B267" s="68" t="s">
        <v>429</v>
      </c>
      <c r="C267" s="10">
        <v>2</v>
      </c>
      <c r="H267" s="10" t="s">
        <v>412</v>
      </c>
      <c r="I267" s="10" t="s">
        <v>155</v>
      </c>
      <c r="J267" s="10" t="s">
        <v>153</v>
      </c>
    </row>
    <row r="268" spans="1:10">
      <c r="A268" s="10">
        <v>18</v>
      </c>
      <c r="B268" s="68" t="s">
        <v>430</v>
      </c>
      <c r="C268" s="10">
        <v>4</v>
      </c>
      <c r="H268" s="10" t="s">
        <v>412</v>
      </c>
      <c r="I268" s="10" t="s">
        <v>155</v>
      </c>
      <c r="J268" s="10" t="s">
        <v>153</v>
      </c>
    </row>
    <row r="269" spans="1:10">
      <c r="A269" s="10">
        <v>18</v>
      </c>
      <c r="B269" s="68" t="s">
        <v>431</v>
      </c>
      <c r="C269" s="10">
        <v>3</v>
      </c>
      <c r="H269" s="10" t="s">
        <v>412</v>
      </c>
      <c r="I269" s="10" t="s">
        <v>155</v>
      </c>
      <c r="J269" s="10" t="s">
        <v>153</v>
      </c>
    </row>
    <row r="270" spans="1:10">
      <c r="A270" s="10">
        <v>18</v>
      </c>
      <c r="B270" s="68" t="s">
        <v>432</v>
      </c>
      <c r="H270" s="10" t="s">
        <v>412</v>
      </c>
      <c r="I270" s="10" t="s">
        <v>152</v>
      </c>
      <c r="J270" s="10" t="s">
        <v>165</v>
      </c>
    </row>
    <row r="271" spans="1:10">
      <c r="A271" s="10">
        <v>18</v>
      </c>
      <c r="B271" s="68" t="s">
        <v>433</v>
      </c>
      <c r="C271" s="10">
        <v>1</v>
      </c>
      <c r="E271" s="10">
        <v>3</v>
      </c>
      <c r="H271" s="10" t="s">
        <v>412</v>
      </c>
      <c r="I271" s="10" t="s">
        <v>152</v>
      </c>
      <c r="J271" s="10" t="s">
        <v>165</v>
      </c>
    </row>
    <row r="272" spans="1:10">
      <c r="A272" s="10">
        <v>18</v>
      </c>
      <c r="B272" s="68" t="s">
        <v>434</v>
      </c>
      <c r="C272" s="10">
        <v>2</v>
      </c>
      <c r="H272" s="10" t="s">
        <v>412</v>
      </c>
      <c r="I272" s="10" t="s">
        <v>155</v>
      </c>
      <c r="J272" s="10" t="s">
        <v>165</v>
      </c>
    </row>
    <row r="273" spans="1:10">
      <c r="A273" s="10">
        <v>18</v>
      </c>
      <c r="B273" s="68" t="s">
        <v>435</v>
      </c>
      <c r="H273" s="10" t="s">
        <v>412</v>
      </c>
      <c r="I273" s="10" t="s">
        <v>152</v>
      </c>
      <c r="J273" s="10" t="s">
        <v>165</v>
      </c>
    </row>
    <row r="274" spans="1:10">
      <c r="A274" s="10">
        <v>18</v>
      </c>
      <c r="B274" s="68" t="s">
        <v>436</v>
      </c>
      <c r="C274" s="10">
        <v>2</v>
      </c>
      <c r="H274" s="10" t="s">
        <v>412</v>
      </c>
      <c r="I274" s="10" t="s">
        <v>152</v>
      </c>
      <c r="J274" s="10" t="s">
        <v>165</v>
      </c>
    </row>
    <row r="275" spans="1:10">
      <c r="A275" s="10">
        <v>18</v>
      </c>
      <c r="B275" s="68" t="s">
        <v>437</v>
      </c>
      <c r="C275" s="10">
        <v>1</v>
      </c>
      <c r="E275" s="10">
        <v>1</v>
      </c>
      <c r="H275" s="10" t="s">
        <v>412</v>
      </c>
      <c r="I275" s="10" t="s">
        <v>152</v>
      </c>
      <c r="J275" s="10" t="s">
        <v>165</v>
      </c>
    </row>
    <row r="276" spans="1:10">
      <c r="A276" s="10">
        <v>18</v>
      </c>
      <c r="B276" s="68" t="s">
        <v>438</v>
      </c>
      <c r="E276" s="10">
        <v>1</v>
      </c>
      <c r="H276" s="10" t="s">
        <v>412</v>
      </c>
      <c r="I276" s="10" t="s">
        <v>152</v>
      </c>
      <c r="J276" s="10" t="s">
        <v>165</v>
      </c>
    </row>
    <row r="277" spans="1:10">
      <c r="A277" s="10">
        <v>18</v>
      </c>
      <c r="B277" s="68" t="s">
        <v>439</v>
      </c>
      <c r="H277" s="10" t="s">
        <v>412</v>
      </c>
      <c r="I277" s="10" t="s">
        <v>152</v>
      </c>
      <c r="J277" s="10" t="s">
        <v>165</v>
      </c>
    </row>
    <row r="278" spans="1:10">
      <c r="A278" s="10">
        <v>18</v>
      </c>
      <c r="B278" s="68" t="s">
        <v>440</v>
      </c>
      <c r="C278" s="10">
        <v>1</v>
      </c>
      <c r="H278" s="10" t="s">
        <v>412</v>
      </c>
      <c r="I278" s="10" t="s">
        <v>152</v>
      </c>
      <c r="J278" s="10" t="s">
        <v>165</v>
      </c>
    </row>
    <row r="279" spans="1:10">
      <c r="A279" s="10">
        <v>18</v>
      </c>
      <c r="B279" s="68" t="s">
        <v>441</v>
      </c>
      <c r="H279" s="10" t="s">
        <v>412</v>
      </c>
      <c r="I279" s="10" t="s">
        <v>152</v>
      </c>
      <c r="J279" s="10" t="s">
        <v>165</v>
      </c>
    </row>
    <row r="280" spans="1:10">
      <c r="A280" s="10">
        <v>18</v>
      </c>
      <c r="B280" s="68" t="s">
        <v>442</v>
      </c>
      <c r="C280" s="10">
        <v>1</v>
      </c>
      <c r="H280" s="10" t="s">
        <v>412</v>
      </c>
      <c r="I280" s="10" t="s">
        <v>152</v>
      </c>
      <c r="J280" s="10" t="s">
        <v>165</v>
      </c>
    </row>
    <row r="281" spans="1:10">
      <c r="A281" s="10">
        <v>18</v>
      </c>
      <c r="B281" s="68" t="s">
        <v>443</v>
      </c>
      <c r="H281" s="10" t="s">
        <v>412</v>
      </c>
      <c r="I281" s="10" t="s">
        <v>152</v>
      </c>
      <c r="J281" s="10" t="s">
        <v>165</v>
      </c>
    </row>
    <row r="282" spans="1:10">
      <c r="A282" s="69">
        <v>19</v>
      </c>
      <c r="B282" s="70" t="s">
        <v>444</v>
      </c>
      <c r="C282" s="69"/>
      <c r="D282" s="69"/>
      <c r="E282" s="69">
        <v>1</v>
      </c>
      <c r="F282" s="69"/>
      <c r="G282" s="69"/>
      <c r="H282" s="69" t="s">
        <v>159</v>
      </c>
      <c r="I282" s="69" t="s">
        <v>160</v>
      </c>
      <c r="J282" s="69" t="s">
        <v>153</v>
      </c>
    </row>
    <row r="283" spans="1:10">
      <c r="A283" s="10">
        <v>19</v>
      </c>
      <c r="B283" s="68" t="s">
        <v>445</v>
      </c>
      <c r="E283" s="10">
        <v>1</v>
      </c>
      <c r="H283" s="10" t="s">
        <v>412</v>
      </c>
      <c r="I283" s="10" t="s">
        <v>160</v>
      </c>
      <c r="J283" s="10" t="s">
        <v>153</v>
      </c>
    </row>
    <row r="284" spans="1:10">
      <c r="A284" s="10">
        <v>19</v>
      </c>
      <c r="B284" s="68" t="s">
        <v>446</v>
      </c>
      <c r="E284" s="10">
        <v>2</v>
      </c>
      <c r="H284" s="10" t="s">
        <v>412</v>
      </c>
      <c r="I284" s="10" t="s">
        <v>155</v>
      </c>
      <c r="J284" s="10" t="s">
        <v>153</v>
      </c>
    </row>
    <row r="285" spans="1:10">
      <c r="A285" s="10">
        <v>19</v>
      </c>
      <c r="B285" s="68" t="s">
        <v>447</v>
      </c>
      <c r="E285" s="10">
        <v>2</v>
      </c>
      <c r="H285" s="10" t="s">
        <v>412</v>
      </c>
      <c r="I285" s="10" t="s">
        <v>160</v>
      </c>
      <c r="J285" s="10" t="s">
        <v>153</v>
      </c>
    </row>
    <row r="286" spans="1:10">
      <c r="A286" s="10">
        <v>19</v>
      </c>
      <c r="B286" s="68" t="s">
        <v>448</v>
      </c>
      <c r="H286" s="10" t="s">
        <v>412</v>
      </c>
      <c r="I286" s="10" t="s">
        <v>160</v>
      </c>
      <c r="J286" s="10" t="s">
        <v>153</v>
      </c>
    </row>
    <row r="287" spans="1:10">
      <c r="A287" s="10">
        <v>19</v>
      </c>
      <c r="B287" s="68" t="s">
        <v>449</v>
      </c>
      <c r="E287" s="10">
        <v>2</v>
      </c>
      <c r="H287" s="10" t="s">
        <v>412</v>
      </c>
      <c r="I287" s="10" t="s">
        <v>160</v>
      </c>
      <c r="J287" s="10" t="s">
        <v>153</v>
      </c>
    </row>
    <row r="288" spans="1:10">
      <c r="A288" s="10">
        <v>19</v>
      </c>
      <c r="B288" s="68" t="s">
        <v>450</v>
      </c>
      <c r="E288" s="10">
        <v>3</v>
      </c>
      <c r="H288" s="10" t="s">
        <v>412</v>
      </c>
      <c r="I288" s="10" t="s">
        <v>160</v>
      </c>
      <c r="J288" s="10" t="s">
        <v>153</v>
      </c>
    </row>
    <row r="289" spans="1:10">
      <c r="A289" s="10">
        <v>19</v>
      </c>
      <c r="B289" s="68" t="s">
        <v>451</v>
      </c>
      <c r="E289" s="10">
        <v>5</v>
      </c>
      <c r="H289" s="10" t="s">
        <v>412</v>
      </c>
      <c r="I289" s="10" t="s">
        <v>160</v>
      </c>
      <c r="J289" s="10" t="s">
        <v>153</v>
      </c>
    </row>
    <row r="290" spans="1:10">
      <c r="A290" s="10">
        <v>19</v>
      </c>
      <c r="B290" s="68" t="s">
        <v>452</v>
      </c>
      <c r="E290" s="10">
        <v>1</v>
      </c>
      <c r="H290" s="10" t="s">
        <v>412</v>
      </c>
      <c r="I290" s="10" t="s">
        <v>152</v>
      </c>
      <c r="J290" s="10" t="s">
        <v>165</v>
      </c>
    </row>
    <row r="291" spans="1:10">
      <c r="A291" s="10">
        <v>19</v>
      </c>
      <c r="B291" s="68" t="s">
        <v>453</v>
      </c>
      <c r="F291" s="10">
        <v>1</v>
      </c>
      <c r="H291" s="10" t="s">
        <v>412</v>
      </c>
      <c r="I291" s="10" t="s">
        <v>152</v>
      </c>
      <c r="J291" s="10" t="s">
        <v>165</v>
      </c>
    </row>
    <row r="292" spans="1:10">
      <c r="A292" s="10">
        <v>19</v>
      </c>
      <c r="B292" s="68" t="s">
        <v>454</v>
      </c>
      <c r="C292" s="10">
        <v>3</v>
      </c>
      <c r="E292" s="10">
        <v>3</v>
      </c>
      <c r="F292" s="10">
        <v>1</v>
      </c>
      <c r="H292" s="10" t="s">
        <v>412</v>
      </c>
      <c r="I292" s="10" t="s">
        <v>152</v>
      </c>
      <c r="J292" s="10" t="s">
        <v>165</v>
      </c>
    </row>
    <row r="293" spans="1:10">
      <c r="A293" s="10">
        <v>19</v>
      </c>
      <c r="B293" s="68" t="s">
        <v>455</v>
      </c>
      <c r="E293" s="10">
        <v>1</v>
      </c>
      <c r="F293" s="10">
        <v>1</v>
      </c>
      <c r="H293" s="10" t="s">
        <v>244</v>
      </c>
      <c r="I293" s="10" t="s">
        <v>160</v>
      </c>
      <c r="J293" s="10" t="s">
        <v>165</v>
      </c>
    </row>
    <row r="294" spans="1:10">
      <c r="A294" s="10">
        <v>19</v>
      </c>
      <c r="B294" s="68" t="s">
        <v>456</v>
      </c>
      <c r="H294" s="10" t="s">
        <v>244</v>
      </c>
      <c r="I294" s="10" t="s">
        <v>160</v>
      </c>
      <c r="J294" s="10" t="s">
        <v>165</v>
      </c>
    </row>
    <row r="295" spans="1:10">
      <c r="A295" s="10">
        <v>19</v>
      </c>
      <c r="B295" s="68" t="s">
        <v>457</v>
      </c>
      <c r="E295" s="10">
        <v>2</v>
      </c>
      <c r="H295" s="10" t="s">
        <v>244</v>
      </c>
      <c r="I295" s="10" t="s">
        <v>160</v>
      </c>
      <c r="J295" s="10" t="s">
        <v>165</v>
      </c>
    </row>
    <row r="296" spans="1:10">
      <c r="A296" s="10">
        <v>19</v>
      </c>
      <c r="B296" s="68" t="s">
        <v>458</v>
      </c>
      <c r="E296" s="10">
        <v>3</v>
      </c>
      <c r="H296" s="10" t="s">
        <v>244</v>
      </c>
      <c r="I296" s="10" t="s">
        <v>160</v>
      </c>
      <c r="J296" s="10" t="s">
        <v>165</v>
      </c>
    </row>
    <row r="297" spans="1:10">
      <c r="A297" s="10">
        <v>19</v>
      </c>
      <c r="B297" s="68" t="s">
        <v>459</v>
      </c>
      <c r="E297" s="10">
        <v>1</v>
      </c>
      <c r="H297" s="10" t="s">
        <v>244</v>
      </c>
      <c r="I297" s="10" t="s">
        <v>160</v>
      </c>
      <c r="J297" s="10" t="s">
        <v>165</v>
      </c>
    </row>
    <row r="298" spans="1:10">
      <c r="A298" s="10">
        <v>19</v>
      </c>
      <c r="B298" s="68" t="s">
        <v>460</v>
      </c>
      <c r="H298" s="10" t="s">
        <v>244</v>
      </c>
      <c r="I298" s="10" t="s">
        <v>160</v>
      </c>
      <c r="J298" s="10" t="s">
        <v>165</v>
      </c>
    </row>
    <row r="299" spans="1:10">
      <c r="A299" s="10">
        <v>19</v>
      </c>
      <c r="B299" s="68" t="s">
        <v>461</v>
      </c>
      <c r="E299" s="10">
        <v>2</v>
      </c>
      <c r="F299" s="10">
        <v>1</v>
      </c>
      <c r="H299" s="10" t="s">
        <v>412</v>
      </c>
      <c r="I299" s="10" t="s">
        <v>155</v>
      </c>
      <c r="J299" s="10" t="s">
        <v>165</v>
      </c>
    </row>
    <row r="300" spans="1:10">
      <c r="A300" s="10">
        <v>19</v>
      </c>
      <c r="B300" s="68" t="s">
        <v>462</v>
      </c>
      <c r="E300" s="10">
        <v>2</v>
      </c>
      <c r="H300" s="10" t="s">
        <v>244</v>
      </c>
      <c r="I300" s="10" t="s">
        <v>155</v>
      </c>
      <c r="J300" s="10" t="s">
        <v>165</v>
      </c>
    </row>
    <row r="301" spans="1:10">
      <c r="A301" s="10">
        <v>19</v>
      </c>
      <c r="B301" s="68" t="s">
        <v>463</v>
      </c>
      <c r="E301" s="10">
        <v>1</v>
      </c>
      <c r="H301" s="10" t="s">
        <v>244</v>
      </c>
      <c r="I301" s="10" t="s">
        <v>155</v>
      </c>
      <c r="J301" s="10" t="s">
        <v>165</v>
      </c>
    </row>
    <row r="302" spans="1:10">
      <c r="A302" s="69">
        <v>20</v>
      </c>
      <c r="B302" s="70" t="s">
        <v>464</v>
      </c>
      <c r="C302" s="69"/>
      <c r="D302" s="69">
        <v>2</v>
      </c>
      <c r="E302" s="69"/>
      <c r="F302" s="69"/>
      <c r="G302" s="69"/>
      <c r="H302" s="69" t="s">
        <v>151</v>
      </c>
      <c r="I302" s="69" t="s">
        <v>160</v>
      </c>
      <c r="J302" s="69" t="s">
        <v>153</v>
      </c>
    </row>
    <row r="303" spans="1:10">
      <c r="A303" s="10">
        <v>20</v>
      </c>
      <c r="B303" s="68" t="s">
        <v>465</v>
      </c>
      <c r="E303" s="10">
        <v>1</v>
      </c>
      <c r="H303" s="10" t="s">
        <v>151</v>
      </c>
      <c r="I303" s="10" t="s">
        <v>160</v>
      </c>
      <c r="J303" s="10" t="s">
        <v>153</v>
      </c>
    </row>
    <row r="304" spans="1:10">
      <c r="A304" s="10">
        <v>20</v>
      </c>
      <c r="B304" s="68" t="s">
        <v>466</v>
      </c>
      <c r="E304" s="10">
        <v>2</v>
      </c>
      <c r="H304" s="10" t="s">
        <v>159</v>
      </c>
      <c r="I304" s="10" t="s">
        <v>160</v>
      </c>
      <c r="J304" s="10" t="s">
        <v>153</v>
      </c>
    </row>
    <row r="305" spans="1:10">
      <c r="A305" s="10">
        <v>20</v>
      </c>
      <c r="B305" s="68" t="s">
        <v>467</v>
      </c>
      <c r="E305" s="10">
        <v>2</v>
      </c>
      <c r="H305" s="10" t="s">
        <v>159</v>
      </c>
      <c r="I305" s="10" t="s">
        <v>160</v>
      </c>
      <c r="J305" s="10" t="s">
        <v>153</v>
      </c>
    </row>
    <row r="306" spans="1:10">
      <c r="A306" s="10">
        <v>20</v>
      </c>
      <c r="B306" s="68" t="s">
        <v>468</v>
      </c>
      <c r="E306" s="10">
        <v>3</v>
      </c>
      <c r="H306" s="10" t="s">
        <v>151</v>
      </c>
      <c r="I306" s="10" t="s">
        <v>160</v>
      </c>
      <c r="J306" s="10" t="s">
        <v>153</v>
      </c>
    </row>
    <row r="307" spans="1:10">
      <c r="A307" s="10">
        <v>20</v>
      </c>
      <c r="B307" s="68" t="s">
        <v>469</v>
      </c>
      <c r="H307" s="10" t="s">
        <v>151</v>
      </c>
      <c r="I307" s="10" t="s">
        <v>160</v>
      </c>
      <c r="J307" s="10" t="s">
        <v>153</v>
      </c>
    </row>
    <row r="308" spans="1:10">
      <c r="A308" s="10">
        <v>20</v>
      </c>
      <c r="B308" s="68" t="s">
        <v>470</v>
      </c>
      <c r="H308" s="10" t="s">
        <v>151</v>
      </c>
      <c r="I308" s="10" t="s">
        <v>155</v>
      </c>
      <c r="J308" s="10" t="s">
        <v>153</v>
      </c>
    </row>
    <row r="309" spans="1:10">
      <c r="A309" s="10">
        <v>20</v>
      </c>
      <c r="B309" s="68" t="s">
        <v>471</v>
      </c>
      <c r="H309" s="10" t="s">
        <v>151</v>
      </c>
      <c r="I309" s="10" t="s">
        <v>155</v>
      </c>
      <c r="J309" s="10" t="s">
        <v>153</v>
      </c>
    </row>
    <row r="310" spans="1:10">
      <c r="A310" s="10">
        <v>20</v>
      </c>
      <c r="B310" s="68" t="s">
        <v>472</v>
      </c>
      <c r="C310" s="10">
        <v>1</v>
      </c>
      <c r="E310" s="10">
        <v>2</v>
      </c>
      <c r="H310" s="10" t="s">
        <v>159</v>
      </c>
      <c r="I310" s="10" t="s">
        <v>152</v>
      </c>
      <c r="J310" s="10" t="s">
        <v>165</v>
      </c>
    </row>
    <row r="311" spans="1:10">
      <c r="A311" s="10">
        <v>20</v>
      </c>
      <c r="B311" s="68" t="s">
        <v>473</v>
      </c>
      <c r="C311" s="10">
        <v>4</v>
      </c>
      <c r="E311" s="10">
        <v>1</v>
      </c>
      <c r="G311" s="10">
        <v>1</v>
      </c>
      <c r="H311" s="10" t="s">
        <v>159</v>
      </c>
      <c r="I311" s="10" t="s">
        <v>152</v>
      </c>
      <c r="J311" s="10" t="s">
        <v>165</v>
      </c>
    </row>
    <row r="312" spans="1:10">
      <c r="A312" s="10">
        <v>20</v>
      </c>
      <c r="B312" s="68" t="s">
        <v>474</v>
      </c>
      <c r="C312" s="10">
        <v>2</v>
      </c>
      <c r="H312" s="10" t="s">
        <v>159</v>
      </c>
      <c r="I312" s="10" t="s">
        <v>152</v>
      </c>
      <c r="J312" s="10" t="s">
        <v>165</v>
      </c>
    </row>
    <row r="313" spans="1:10">
      <c r="A313" s="10">
        <v>20</v>
      </c>
      <c r="B313" s="68" t="s">
        <v>475</v>
      </c>
      <c r="H313" s="10" t="s">
        <v>159</v>
      </c>
      <c r="I313" s="10" t="s">
        <v>239</v>
      </c>
      <c r="J313" s="10" t="s">
        <v>165</v>
      </c>
    </row>
    <row r="314" spans="1:10">
      <c r="A314" s="10">
        <v>20</v>
      </c>
      <c r="B314" s="68" t="s">
        <v>476</v>
      </c>
      <c r="H314" s="10" t="s">
        <v>159</v>
      </c>
      <c r="I314" s="10" t="s">
        <v>239</v>
      </c>
      <c r="J314" s="10" t="s">
        <v>165</v>
      </c>
    </row>
    <row r="315" spans="1:10">
      <c r="A315" s="10">
        <v>20</v>
      </c>
      <c r="B315" s="68" t="s">
        <v>477</v>
      </c>
      <c r="D315" s="10">
        <v>1</v>
      </c>
      <c r="H315" s="10" t="s">
        <v>159</v>
      </c>
      <c r="I315" s="10" t="s">
        <v>160</v>
      </c>
      <c r="J315" s="10" t="s">
        <v>165</v>
      </c>
    </row>
    <row r="316" spans="1:10">
      <c r="A316" s="10">
        <v>20</v>
      </c>
      <c r="B316" s="68" t="s">
        <v>478</v>
      </c>
      <c r="H316" s="10" t="s">
        <v>159</v>
      </c>
      <c r="I316" s="10" t="s">
        <v>155</v>
      </c>
      <c r="J316" s="10" t="s">
        <v>165</v>
      </c>
    </row>
    <row r="317" spans="1:10">
      <c r="A317" s="10">
        <v>20</v>
      </c>
      <c r="B317" s="68" t="s">
        <v>479</v>
      </c>
      <c r="H317" s="10" t="s">
        <v>159</v>
      </c>
      <c r="I317" s="10" t="s">
        <v>160</v>
      </c>
      <c r="J317" s="10" t="s">
        <v>165</v>
      </c>
    </row>
    <row r="318" spans="1:10">
      <c r="A318" s="10">
        <v>20</v>
      </c>
      <c r="B318" s="68" t="s">
        <v>480</v>
      </c>
      <c r="E318" s="10">
        <v>1</v>
      </c>
      <c r="G318" s="10">
        <v>1</v>
      </c>
      <c r="H318" s="10" t="s">
        <v>159</v>
      </c>
      <c r="I318" s="10" t="s">
        <v>160</v>
      </c>
      <c r="J318" s="10" t="s">
        <v>165</v>
      </c>
    </row>
    <row r="319" spans="1:10">
      <c r="A319" s="10">
        <v>20</v>
      </c>
      <c r="B319" s="68" t="s">
        <v>481</v>
      </c>
      <c r="H319" s="10" t="s">
        <v>159</v>
      </c>
      <c r="I319" s="10" t="s">
        <v>155</v>
      </c>
      <c r="J319" s="10" t="s">
        <v>165</v>
      </c>
    </row>
    <row r="320" spans="1:10">
      <c r="A320" s="10">
        <v>20</v>
      </c>
      <c r="B320" s="68" t="s">
        <v>482</v>
      </c>
      <c r="H320" s="10" t="s">
        <v>159</v>
      </c>
      <c r="I320" s="10" t="s">
        <v>152</v>
      </c>
      <c r="J320" s="10" t="s">
        <v>165</v>
      </c>
    </row>
    <row r="321" spans="1:10">
      <c r="A321" s="10">
        <v>20</v>
      </c>
      <c r="B321" s="68" t="s">
        <v>483</v>
      </c>
      <c r="H321" s="10" t="s">
        <v>159</v>
      </c>
      <c r="I321" s="10" t="s">
        <v>152</v>
      </c>
      <c r="J321" s="10" t="s">
        <v>165</v>
      </c>
    </row>
    <row r="322" spans="1:10">
      <c r="A322" s="69">
        <v>21</v>
      </c>
      <c r="B322" s="70" t="s">
        <v>484</v>
      </c>
      <c r="C322" s="69"/>
      <c r="D322" s="69"/>
      <c r="E322" s="69"/>
      <c r="F322" s="69"/>
      <c r="G322" s="69"/>
      <c r="H322" s="69" t="s">
        <v>220</v>
      </c>
      <c r="I322" s="69" t="s">
        <v>160</v>
      </c>
      <c r="J322" s="69" t="s">
        <v>153</v>
      </c>
    </row>
    <row r="323" spans="1:10">
      <c r="A323" s="10">
        <v>21</v>
      </c>
      <c r="B323" s="68" t="s">
        <v>485</v>
      </c>
      <c r="E323" s="10">
        <v>2</v>
      </c>
      <c r="H323" s="10" t="s">
        <v>220</v>
      </c>
      <c r="I323" s="10" t="s">
        <v>160</v>
      </c>
      <c r="J323" s="10" t="s">
        <v>153</v>
      </c>
    </row>
    <row r="324" spans="1:10">
      <c r="A324" s="10">
        <v>21</v>
      </c>
      <c r="B324" s="68" t="s">
        <v>486</v>
      </c>
      <c r="E324" s="10">
        <v>1</v>
      </c>
      <c r="H324" s="10" t="s">
        <v>220</v>
      </c>
      <c r="I324" s="10" t="s">
        <v>155</v>
      </c>
      <c r="J324" s="10" t="s">
        <v>153</v>
      </c>
    </row>
    <row r="325" spans="1:10">
      <c r="A325" s="10">
        <v>21</v>
      </c>
      <c r="B325" s="68" t="s">
        <v>487</v>
      </c>
      <c r="H325" s="10" t="s">
        <v>220</v>
      </c>
      <c r="I325" s="10" t="s">
        <v>155</v>
      </c>
      <c r="J325" s="10" t="s">
        <v>153</v>
      </c>
    </row>
    <row r="326" spans="1:10">
      <c r="A326" s="10">
        <v>21</v>
      </c>
      <c r="B326" s="68" t="s">
        <v>488</v>
      </c>
      <c r="E326" s="10">
        <v>2</v>
      </c>
      <c r="H326" s="10" t="s">
        <v>220</v>
      </c>
      <c r="I326" s="10" t="s">
        <v>160</v>
      </c>
      <c r="J326" s="10" t="s">
        <v>153</v>
      </c>
    </row>
    <row r="327" spans="1:10">
      <c r="A327" s="10">
        <v>21</v>
      </c>
      <c r="B327" s="68" t="s">
        <v>489</v>
      </c>
      <c r="E327" s="10">
        <v>1</v>
      </c>
      <c r="H327" s="10" t="s">
        <v>220</v>
      </c>
      <c r="I327" s="10" t="s">
        <v>160</v>
      </c>
      <c r="J327" s="10" t="s">
        <v>153</v>
      </c>
    </row>
    <row r="328" spans="1:10">
      <c r="A328" s="10">
        <v>21</v>
      </c>
      <c r="B328" s="68" t="s">
        <v>490</v>
      </c>
      <c r="E328" s="10">
        <v>1</v>
      </c>
      <c r="H328" s="10" t="s">
        <v>220</v>
      </c>
      <c r="I328" s="10" t="s">
        <v>155</v>
      </c>
      <c r="J328" s="10" t="s">
        <v>153</v>
      </c>
    </row>
    <row r="329" spans="1:10">
      <c r="A329" s="10">
        <v>21</v>
      </c>
      <c r="B329" s="68" t="s">
        <v>491</v>
      </c>
      <c r="E329" s="10">
        <v>1</v>
      </c>
      <c r="H329" s="10" t="s">
        <v>220</v>
      </c>
      <c r="I329" s="10" t="s">
        <v>155</v>
      </c>
      <c r="J329" s="10" t="s">
        <v>153</v>
      </c>
    </row>
    <row r="330" spans="1:10">
      <c r="A330" s="10">
        <v>21</v>
      </c>
      <c r="B330" s="68" t="s">
        <v>492</v>
      </c>
      <c r="H330" s="10" t="s">
        <v>220</v>
      </c>
      <c r="I330" s="10" t="s">
        <v>152</v>
      </c>
      <c r="J330" s="10" t="s">
        <v>165</v>
      </c>
    </row>
    <row r="331" spans="1:10">
      <c r="A331" s="10">
        <v>21</v>
      </c>
      <c r="B331" s="68" t="s">
        <v>493</v>
      </c>
      <c r="E331" s="10">
        <v>2</v>
      </c>
      <c r="H331" s="10" t="s">
        <v>220</v>
      </c>
      <c r="I331" s="10" t="s">
        <v>152</v>
      </c>
      <c r="J331" s="10" t="s">
        <v>165</v>
      </c>
    </row>
    <row r="332" spans="1:10">
      <c r="A332" s="10">
        <v>21</v>
      </c>
      <c r="B332" s="68" t="s">
        <v>494</v>
      </c>
      <c r="E332" s="10">
        <v>2</v>
      </c>
      <c r="H332" s="10" t="s">
        <v>220</v>
      </c>
      <c r="I332" s="10" t="s">
        <v>152</v>
      </c>
      <c r="J332" s="10" t="s">
        <v>165</v>
      </c>
    </row>
    <row r="333" spans="1:10">
      <c r="A333" s="10">
        <v>21</v>
      </c>
      <c r="B333" s="68" t="s">
        <v>495</v>
      </c>
      <c r="E333" s="10">
        <v>3</v>
      </c>
      <c r="H333" s="10" t="s">
        <v>220</v>
      </c>
      <c r="I333" s="10" t="s">
        <v>152</v>
      </c>
      <c r="J333" s="10" t="s">
        <v>165</v>
      </c>
    </row>
    <row r="334" spans="1:10">
      <c r="A334" s="10">
        <v>21</v>
      </c>
      <c r="B334" s="68" t="s">
        <v>496</v>
      </c>
      <c r="H334" s="10" t="s">
        <v>220</v>
      </c>
      <c r="I334" s="10" t="s">
        <v>152</v>
      </c>
      <c r="J334" s="10" t="s">
        <v>165</v>
      </c>
    </row>
    <row r="335" spans="1:10">
      <c r="A335" s="10">
        <v>21</v>
      </c>
      <c r="B335" s="68" t="s">
        <v>497</v>
      </c>
      <c r="H335" s="10" t="s">
        <v>220</v>
      </c>
      <c r="I335" s="10" t="s">
        <v>152</v>
      </c>
      <c r="J335" s="10" t="s">
        <v>165</v>
      </c>
    </row>
    <row r="336" spans="1:10">
      <c r="A336" s="10">
        <v>21</v>
      </c>
      <c r="B336" s="68" t="s">
        <v>498</v>
      </c>
      <c r="H336" s="10" t="s">
        <v>220</v>
      </c>
      <c r="I336" s="10" t="s">
        <v>152</v>
      </c>
      <c r="J336" s="10" t="s">
        <v>165</v>
      </c>
    </row>
    <row r="337" spans="1:10">
      <c r="A337" s="10">
        <v>21</v>
      </c>
      <c r="B337" s="68" t="s">
        <v>499</v>
      </c>
      <c r="E337" s="10">
        <v>3</v>
      </c>
      <c r="H337" s="10" t="s">
        <v>220</v>
      </c>
      <c r="I337" s="10" t="s">
        <v>152</v>
      </c>
      <c r="J337" s="10" t="s">
        <v>165</v>
      </c>
    </row>
    <row r="338" spans="1:10">
      <c r="A338" s="10">
        <v>21</v>
      </c>
      <c r="B338" s="68" t="s">
        <v>500</v>
      </c>
      <c r="H338" s="10" t="s">
        <v>220</v>
      </c>
      <c r="I338" s="10" t="s">
        <v>152</v>
      </c>
      <c r="J338" s="10" t="s">
        <v>165</v>
      </c>
    </row>
    <row r="339" spans="1:10">
      <c r="A339" s="10">
        <v>21</v>
      </c>
      <c r="B339" s="68" t="s">
        <v>501</v>
      </c>
      <c r="H339" s="10" t="s">
        <v>220</v>
      </c>
      <c r="I339" s="10" t="s">
        <v>152</v>
      </c>
      <c r="J339" s="10" t="s">
        <v>165</v>
      </c>
    </row>
    <row r="340" spans="1:10">
      <c r="A340" s="10">
        <v>21</v>
      </c>
      <c r="B340" s="68" t="s">
        <v>502</v>
      </c>
      <c r="H340" s="10" t="s">
        <v>220</v>
      </c>
      <c r="I340" s="10" t="s">
        <v>152</v>
      </c>
      <c r="J340" s="10" t="s">
        <v>165</v>
      </c>
    </row>
    <row r="341" spans="1:10">
      <c r="A341" s="10">
        <v>21</v>
      </c>
      <c r="B341" s="68" t="s">
        <v>503</v>
      </c>
      <c r="E341" s="10">
        <v>1</v>
      </c>
      <c r="H341" s="10" t="s">
        <v>220</v>
      </c>
      <c r="I341" s="10" t="s">
        <v>152</v>
      </c>
      <c r="J341" s="10" t="s">
        <v>165</v>
      </c>
    </row>
    <row r="342" spans="1:10">
      <c r="A342" s="69">
        <v>22</v>
      </c>
      <c r="B342" s="70" t="s">
        <v>504</v>
      </c>
      <c r="C342" s="69"/>
      <c r="D342" s="69"/>
      <c r="E342" s="69">
        <v>1</v>
      </c>
      <c r="F342" s="69"/>
      <c r="G342" s="69"/>
      <c r="H342" s="69" t="s">
        <v>412</v>
      </c>
      <c r="I342" s="69" t="s">
        <v>160</v>
      </c>
      <c r="J342" s="69" t="s">
        <v>153</v>
      </c>
    </row>
    <row r="343" spans="1:10">
      <c r="A343" s="10">
        <v>22</v>
      </c>
      <c r="B343" s="68" t="s">
        <v>505</v>
      </c>
      <c r="H343" s="10" t="s">
        <v>412</v>
      </c>
      <c r="I343" s="10" t="s">
        <v>152</v>
      </c>
      <c r="J343" s="10" t="s">
        <v>153</v>
      </c>
    </row>
    <row r="344" spans="1:10">
      <c r="A344" s="10">
        <v>22</v>
      </c>
      <c r="B344" s="68" t="s">
        <v>506</v>
      </c>
      <c r="E344" s="10">
        <v>2</v>
      </c>
      <c r="H344" s="10" t="s">
        <v>412</v>
      </c>
      <c r="I344" s="10" t="s">
        <v>160</v>
      </c>
      <c r="J344" s="10" t="s">
        <v>153</v>
      </c>
    </row>
    <row r="345" spans="1:10">
      <c r="A345" s="10">
        <v>22</v>
      </c>
      <c r="B345" s="68" t="s">
        <v>507</v>
      </c>
      <c r="H345" s="10" t="s">
        <v>412</v>
      </c>
      <c r="I345" s="10" t="s">
        <v>155</v>
      </c>
      <c r="J345" s="10" t="s">
        <v>153</v>
      </c>
    </row>
    <row r="346" spans="1:10">
      <c r="A346" s="10">
        <v>22</v>
      </c>
      <c r="B346" s="68" t="s">
        <v>508</v>
      </c>
      <c r="D346" s="10">
        <v>1</v>
      </c>
      <c r="H346" s="10" t="s">
        <v>412</v>
      </c>
      <c r="I346" s="10" t="s">
        <v>160</v>
      </c>
      <c r="J346" s="10" t="s">
        <v>153</v>
      </c>
    </row>
    <row r="347" spans="1:10">
      <c r="A347" s="10">
        <v>22</v>
      </c>
      <c r="B347" s="68" t="s">
        <v>509</v>
      </c>
      <c r="H347" s="10" t="s">
        <v>412</v>
      </c>
      <c r="I347" s="10" t="s">
        <v>160</v>
      </c>
      <c r="J347" s="10" t="s">
        <v>153</v>
      </c>
    </row>
    <row r="348" spans="1:10">
      <c r="A348" s="10">
        <v>22</v>
      </c>
      <c r="B348" s="68" t="s">
        <v>510</v>
      </c>
      <c r="H348" s="10" t="s">
        <v>412</v>
      </c>
      <c r="I348" s="10" t="s">
        <v>155</v>
      </c>
      <c r="J348" s="10" t="s">
        <v>153</v>
      </c>
    </row>
    <row r="349" spans="1:10">
      <c r="A349" s="10">
        <v>22</v>
      </c>
      <c r="B349" s="68" t="s">
        <v>511</v>
      </c>
      <c r="H349" s="10" t="s">
        <v>412</v>
      </c>
      <c r="I349" s="10" t="s">
        <v>160</v>
      </c>
      <c r="J349" s="10" t="s">
        <v>153</v>
      </c>
    </row>
    <row r="350" spans="1:10">
      <c r="A350" s="10">
        <v>22</v>
      </c>
      <c r="B350" s="68" t="s">
        <v>512</v>
      </c>
      <c r="E350" s="10">
        <v>1</v>
      </c>
      <c r="H350" s="10" t="s">
        <v>412</v>
      </c>
      <c r="I350" s="10" t="s">
        <v>152</v>
      </c>
      <c r="J350" s="10" t="s">
        <v>165</v>
      </c>
    </row>
    <row r="351" spans="1:10">
      <c r="A351" s="10">
        <v>22</v>
      </c>
      <c r="B351" s="68" t="s">
        <v>513</v>
      </c>
      <c r="D351" s="10">
        <v>1</v>
      </c>
      <c r="E351" s="10">
        <v>3</v>
      </c>
      <c r="H351" s="10" t="s">
        <v>412</v>
      </c>
      <c r="I351" s="10" t="s">
        <v>152</v>
      </c>
      <c r="J351" s="10" t="s">
        <v>165</v>
      </c>
    </row>
    <row r="352" spans="1:10">
      <c r="A352" s="10">
        <v>22</v>
      </c>
      <c r="B352" s="68" t="s">
        <v>514</v>
      </c>
      <c r="H352" s="10" t="s">
        <v>412</v>
      </c>
      <c r="I352" s="10" t="s">
        <v>152</v>
      </c>
      <c r="J352" s="10" t="s">
        <v>165</v>
      </c>
    </row>
    <row r="353" spans="1:10">
      <c r="A353" s="10">
        <v>22</v>
      </c>
      <c r="B353" s="68" t="s">
        <v>515</v>
      </c>
      <c r="C353" s="10">
        <v>2</v>
      </c>
      <c r="H353" s="10" t="s">
        <v>516</v>
      </c>
      <c r="I353" s="10" t="s">
        <v>239</v>
      </c>
      <c r="J353" s="10" t="s">
        <v>165</v>
      </c>
    </row>
    <row r="354" spans="1:10">
      <c r="A354" s="10">
        <v>22</v>
      </c>
      <c r="B354" s="68" t="s">
        <v>517</v>
      </c>
      <c r="H354" s="10" t="s">
        <v>516</v>
      </c>
      <c r="I354" s="10" t="s">
        <v>239</v>
      </c>
      <c r="J354" s="10" t="s">
        <v>165</v>
      </c>
    </row>
    <row r="355" spans="1:10">
      <c r="A355" s="10">
        <v>22</v>
      </c>
      <c r="B355" s="68" t="s">
        <v>518</v>
      </c>
      <c r="E355" s="10">
        <v>1</v>
      </c>
      <c r="H355" s="10" t="s">
        <v>516</v>
      </c>
      <c r="I355" s="10" t="s">
        <v>239</v>
      </c>
      <c r="J355" s="10" t="s">
        <v>165</v>
      </c>
    </row>
    <row r="356" spans="1:10">
      <c r="A356" s="10">
        <v>22</v>
      </c>
      <c r="B356" s="68" t="s">
        <v>519</v>
      </c>
      <c r="C356" s="10">
        <v>1</v>
      </c>
      <c r="E356" s="10">
        <v>5</v>
      </c>
      <c r="H356" s="10" t="s">
        <v>412</v>
      </c>
      <c r="I356" s="10" t="s">
        <v>152</v>
      </c>
      <c r="J356" s="10" t="s">
        <v>165</v>
      </c>
    </row>
    <row r="357" spans="1:10">
      <c r="A357" s="10">
        <v>22</v>
      </c>
      <c r="B357" s="68" t="s">
        <v>520</v>
      </c>
      <c r="H357" s="10" t="s">
        <v>412</v>
      </c>
      <c r="I357" s="10" t="s">
        <v>152</v>
      </c>
      <c r="J357" s="10" t="s">
        <v>165</v>
      </c>
    </row>
    <row r="358" spans="1:10">
      <c r="A358" s="10">
        <v>22</v>
      </c>
      <c r="B358" s="68" t="s">
        <v>521</v>
      </c>
      <c r="C358" s="10">
        <v>1</v>
      </c>
      <c r="E358" s="10">
        <v>1</v>
      </c>
      <c r="H358" s="10" t="s">
        <v>412</v>
      </c>
      <c r="I358" s="10" t="s">
        <v>152</v>
      </c>
      <c r="J358" s="10" t="s">
        <v>165</v>
      </c>
    </row>
    <row r="359" spans="1:10">
      <c r="A359" s="10">
        <v>22</v>
      </c>
      <c r="B359" s="68" t="s">
        <v>522</v>
      </c>
      <c r="E359" s="10">
        <v>2</v>
      </c>
      <c r="H359" s="10" t="s">
        <v>412</v>
      </c>
      <c r="I359" s="10" t="s">
        <v>523</v>
      </c>
      <c r="J359" s="10" t="s">
        <v>165</v>
      </c>
    </row>
    <row r="360" spans="1:10">
      <c r="A360" s="10">
        <v>22</v>
      </c>
      <c r="B360" s="68" t="s">
        <v>524</v>
      </c>
      <c r="C360" s="10">
        <v>1</v>
      </c>
      <c r="E360" s="10">
        <v>1</v>
      </c>
      <c r="H360" s="10" t="s">
        <v>412</v>
      </c>
      <c r="I360" s="10" t="s">
        <v>523</v>
      </c>
      <c r="J360" s="10" t="s">
        <v>165</v>
      </c>
    </row>
    <row r="361" spans="1:10">
      <c r="A361" s="10">
        <v>22</v>
      </c>
      <c r="B361" s="68" t="s">
        <v>525</v>
      </c>
      <c r="E361" s="10">
        <v>1</v>
      </c>
      <c r="H361" s="10" t="s">
        <v>412</v>
      </c>
      <c r="I361" s="10" t="s">
        <v>523</v>
      </c>
      <c r="J361" s="10" t="s">
        <v>165</v>
      </c>
    </row>
    <row r="362" spans="1:10">
      <c r="A362" s="69">
        <v>23</v>
      </c>
      <c r="B362" s="70" t="s">
        <v>526</v>
      </c>
      <c r="C362" s="69"/>
      <c r="D362" s="69"/>
      <c r="E362" s="69"/>
      <c r="F362" s="69"/>
      <c r="G362" s="69"/>
      <c r="H362" s="69" t="s">
        <v>412</v>
      </c>
      <c r="I362" s="69" t="s">
        <v>155</v>
      </c>
      <c r="J362" s="69" t="s">
        <v>153</v>
      </c>
    </row>
    <row r="363" spans="1:10">
      <c r="A363" s="10">
        <v>23</v>
      </c>
      <c r="B363" s="68" t="s">
        <v>527</v>
      </c>
      <c r="E363" s="10">
        <v>1</v>
      </c>
      <c r="H363" s="10" t="s">
        <v>412</v>
      </c>
      <c r="I363" s="10" t="s">
        <v>155</v>
      </c>
      <c r="J363" s="10" t="s">
        <v>153</v>
      </c>
    </row>
    <row r="364" spans="1:10">
      <c r="A364" s="10">
        <v>23</v>
      </c>
      <c r="B364" s="68" t="s">
        <v>528</v>
      </c>
      <c r="E364" s="10">
        <v>3</v>
      </c>
      <c r="H364" s="10" t="s">
        <v>412</v>
      </c>
      <c r="I364" s="10" t="s">
        <v>155</v>
      </c>
      <c r="J364" s="10" t="s">
        <v>153</v>
      </c>
    </row>
    <row r="365" spans="1:10">
      <c r="A365" s="10">
        <v>23</v>
      </c>
      <c r="B365" s="68" t="s">
        <v>529</v>
      </c>
      <c r="E365" s="10">
        <v>1</v>
      </c>
      <c r="H365" s="10" t="s">
        <v>412</v>
      </c>
      <c r="I365" s="10" t="s">
        <v>155</v>
      </c>
      <c r="J365" s="10" t="s">
        <v>153</v>
      </c>
    </row>
    <row r="366" spans="1:10">
      <c r="A366" s="10">
        <v>23</v>
      </c>
      <c r="B366" s="68" t="s">
        <v>530</v>
      </c>
      <c r="H366" s="10" t="s">
        <v>412</v>
      </c>
      <c r="I366" s="10" t="s">
        <v>155</v>
      </c>
      <c r="J366" s="10" t="s">
        <v>153</v>
      </c>
    </row>
    <row r="367" spans="1:10">
      <c r="A367" s="10">
        <v>23</v>
      </c>
      <c r="B367" s="68" t="s">
        <v>531</v>
      </c>
      <c r="H367" s="10" t="s">
        <v>412</v>
      </c>
      <c r="I367" s="10" t="s">
        <v>155</v>
      </c>
      <c r="J367" s="10" t="s">
        <v>153</v>
      </c>
    </row>
    <row r="368" spans="1:10">
      <c r="A368" s="10">
        <v>23</v>
      </c>
      <c r="B368" s="68" t="s">
        <v>532</v>
      </c>
      <c r="H368" s="10" t="s">
        <v>412</v>
      </c>
      <c r="I368" s="10" t="s">
        <v>155</v>
      </c>
      <c r="J368" s="10" t="s">
        <v>153</v>
      </c>
    </row>
    <row r="369" spans="1:10">
      <c r="A369" s="10">
        <v>23</v>
      </c>
      <c r="B369" s="68" t="s">
        <v>533</v>
      </c>
      <c r="H369" s="10" t="s">
        <v>412</v>
      </c>
      <c r="I369" s="10" t="s">
        <v>155</v>
      </c>
      <c r="J369" s="10" t="s">
        <v>153</v>
      </c>
    </row>
    <row r="370" spans="1:10">
      <c r="A370" s="10">
        <v>23</v>
      </c>
      <c r="B370" s="68" t="s">
        <v>534</v>
      </c>
      <c r="H370" s="10" t="s">
        <v>412</v>
      </c>
      <c r="I370" s="10" t="s">
        <v>152</v>
      </c>
      <c r="J370" s="10" t="s">
        <v>165</v>
      </c>
    </row>
    <row r="371" spans="1:10">
      <c r="A371" s="10">
        <v>23</v>
      </c>
      <c r="B371" s="68" t="s">
        <v>535</v>
      </c>
      <c r="E371" s="10">
        <v>1</v>
      </c>
      <c r="H371" s="10" t="s">
        <v>412</v>
      </c>
      <c r="I371" s="10" t="s">
        <v>152</v>
      </c>
      <c r="J371" s="10" t="s">
        <v>165</v>
      </c>
    </row>
    <row r="372" spans="1:10">
      <c r="A372" s="10">
        <v>23</v>
      </c>
      <c r="B372" s="68" t="s">
        <v>536</v>
      </c>
      <c r="H372" s="10" t="s">
        <v>412</v>
      </c>
      <c r="I372" s="10" t="s">
        <v>152</v>
      </c>
      <c r="J372" s="10" t="s">
        <v>165</v>
      </c>
    </row>
    <row r="373" spans="1:10">
      <c r="A373" s="10">
        <v>23</v>
      </c>
      <c r="B373" s="68" t="s">
        <v>537</v>
      </c>
      <c r="E373" s="10">
        <v>1</v>
      </c>
      <c r="H373" s="10" t="s">
        <v>412</v>
      </c>
      <c r="I373" s="10" t="s">
        <v>523</v>
      </c>
      <c r="J373" s="10" t="s">
        <v>165</v>
      </c>
    </row>
    <row r="374" spans="1:10">
      <c r="A374" s="10">
        <v>23</v>
      </c>
      <c r="B374" s="68" t="s">
        <v>538</v>
      </c>
      <c r="E374" s="10">
        <v>1</v>
      </c>
      <c r="H374" s="10" t="s">
        <v>412</v>
      </c>
      <c r="I374" s="10" t="s">
        <v>523</v>
      </c>
      <c r="J374" s="10" t="s">
        <v>165</v>
      </c>
    </row>
    <row r="375" spans="1:10">
      <c r="A375" s="10">
        <v>23</v>
      </c>
      <c r="B375" s="68" t="s">
        <v>539</v>
      </c>
      <c r="H375" s="10" t="s">
        <v>412</v>
      </c>
      <c r="I375" s="10" t="s">
        <v>523</v>
      </c>
      <c r="J375" s="10" t="s">
        <v>165</v>
      </c>
    </row>
    <row r="376" spans="1:10">
      <c r="A376" s="10">
        <v>23</v>
      </c>
      <c r="B376" s="68" t="s">
        <v>540</v>
      </c>
      <c r="H376" s="10" t="s">
        <v>412</v>
      </c>
      <c r="I376" s="10" t="s">
        <v>160</v>
      </c>
      <c r="J376" s="10" t="s">
        <v>165</v>
      </c>
    </row>
    <row r="377" spans="1:10">
      <c r="A377" s="10">
        <v>23</v>
      </c>
      <c r="B377" s="68" t="s">
        <v>541</v>
      </c>
      <c r="H377" s="10" t="s">
        <v>412</v>
      </c>
      <c r="I377" s="10" t="s">
        <v>160</v>
      </c>
      <c r="J377" s="10" t="s">
        <v>165</v>
      </c>
    </row>
    <row r="378" spans="1:10">
      <c r="A378" s="10">
        <v>23</v>
      </c>
      <c r="B378" s="68" t="s">
        <v>542</v>
      </c>
      <c r="E378" s="10">
        <v>1</v>
      </c>
      <c r="H378" s="10" t="s">
        <v>412</v>
      </c>
      <c r="I378" s="10" t="s">
        <v>160</v>
      </c>
      <c r="J378" s="10" t="s">
        <v>165</v>
      </c>
    </row>
    <row r="379" spans="1:10">
      <c r="A379" s="10">
        <v>23</v>
      </c>
      <c r="B379" s="68" t="s">
        <v>543</v>
      </c>
      <c r="H379" s="10" t="s">
        <v>151</v>
      </c>
      <c r="I379" s="10" t="s">
        <v>152</v>
      </c>
      <c r="J379" s="10" t="s">
        <v>165</v>
      </c>
    </row>
    <row r="380" spans="1:10">
      <c r="A380" s="10">
        <v>23</v>
      </c>
      <c r="B380" s="68" t="s">
        <v>544</v>
      </c>
      <c r="H380" s="10" t="s">
        <v>151</v>
      </c>
      <c r="I380" s="10" t="s">
        <v>152</v>
      </c>
      <c r="J380" s="10" t="s">
        <v>165</v>
      </c>
    </row>
    <row r="381" spans="1:10">
      <c r="A381" s="10">
        <v>23</v>
      </c>
      <c r="B381" s="68" t="s">
        <v>545</v>
      </c>
      <c r="C381" s="10">
        <v>3</v>
      </c>
      <c r="H381" s="10" t="s">
        <v>151</v>
      </c>
      <c r="I381" s="10" t="s">
        <v>152</v>
      </c>
      <c r="J381" s="10" t="s">
        <v>165</v>
      </c>
    </row>
    <row r="382" spans="1:10">
      <c r="A382" s="69">
        <v>24</v>
      </c>
      <c r="B382" s="70" t="s">
        <v>546</v>
      </c>
      <c r="C382" s="69"/>
      <c r="D382" s="69"/>
      <c r="E382" s="69">
        <v>4</v>
      </c>
      <c r="F382" s="69"/>
      <c r="G382" s="69"/>
      <c r="H382" s="69" t="s">
        <v>159</v>
      </c>
      <c r="I382" s="69" t="s">
        <v>160</v>
      </c>
      <c r="J382" s="69" t="s">
        <v>153</v>
      </c>
    </row>
    <row r="383" spans="1:10">
      <c r="A383" s="10">
        <v>24</v>
      </c>
      <c r="B383" s="68" t="s">
        <v>547</v>
      </c>
      <c r="E383" s="10">
        <v>1</v>
      </c>
      <c r="H383" s="10" t="s">
        <v>159</v>
      </c>
      <c r="I383" s="10" t="s">
        <v>160</v>
      </c>
      <c r="J383" s="10" t="s">
        <v>153</v>
      </c>
    </row>
    <row r="384" spans="1:10">
      <c r="A384" s="10">
        <v>24</v>
      </c>
      <c r="B384" s="68" t="s">
        <v>548</v>
      </c>
      <c r="E384" s="10">
        <v>3</v>
      </c>
      <c r="H384" s="10" t="s">
        <v>159</v>
      </c>
      <c r="I384" s="10" t="s">
        <v>160</v>
      </c>
      <c r="J384" s="10" t="s">
        <v>153</v>
      </c>
    </row>
    <row r="385" spans="1:10">
      <c r="A385" s="10">
        <v>24</v>
      </c>
      <c r="B385" s="68" t="s">
        <v>549</v>
      </c>
      <c r="E385" s="10">
        <v>2</v>
      </c>
      <c r="H385" s="10" t="s">
        <v>159</v>
      </c>
      <c r="I385" s="10" t="s">
        <v>160</v>
      </c>
      <c r="J385" s="10" t="s">
        <v>153</v>
      </c>
    </row>
    <row r="386" spans="1:10">
      <c r="A386" s="10">
        <v>24</v>
      </c>
      <c r="B386" s="68" t="s">
        <v>550</v>
      </c>
      <c r="E386" s="10">
        <v>1</v>
      </c>
      <c r="H386" s="10" t="s">
        <v>159</v>
      </c>
      <c r="I386" s="10" t="s">
        <v>160</v>
      </c>
      <c r="J386" s="10" t="s">
        <v>153</v>
      </c>
    </row>
    <row r="387" spans="1:10">
      <c r="A387" s="10">
        <v>24</v>
      </c>
      <c r="B387" s="68" t="s">
        <v>551</v>
      </c>
      <c r="E387" s="10">
        <v>1</v>
      </c>
      <c r="H387" s="10" t="s">
        <v>159</v>
      </c>
      <c r="I387" s="10" t="s">
        <v>160</v>
      </c>
      <c r="J387" s="10" t="s">
        <v>153</v>
      </c>
    </row>
    <row r="388" spans="1:10">
      <c r="A388" s="10">
        <v>24</v>
      </c>
      <c r="B388" s="68" t="s">
        <v>552</v>
      </c>
      <c r="E388" s="10">
        <v>2</v>
      </c>
      <c r="H388" s="10" t="s">
        <v>159</v>
      </c>
      <c r="I388" s="10" t="s">
        <v>160</v>
      </c>
      <c r="J388" s="10" t="s">
        <v>153</v>
      </c>
    </row>
    <row r="389" spans="1:10">
      <c r="A389" s="10">
        <v>24</v>
      </c>
      <c r="B389" s="68" t="s">
        <v>553</v>
      </c>
      <c r="E389" s="10">
        <v>1</v>
      </c>
      <c r="H389" s="10" t="s">
        <v>159</v>
      </c>
      <c r="I389" s="10" t="s">
        <v>160</v>
      </c>
      <c r="J389" s="10" t="s">
        <v>153</v>
      </c>
    </row>
    <row r="390" spans="1:10">
      <c r="A390" s="10">
        <v>24</v>
      </c>
      <c r="B390" s="68" t="s">
        <v>554</v>
      </c>
      <c r="C390" s="10">
        <v>1</v>
      </c>
      <c r="H390" s="10" t="s">
        <v>159</v>
      </c>
      <c r="I390" s="10" t="s">
        <v>155</v>
      </c>
      <c r="J390" s="10" t="s">
        <v>165</v>
      </c>
    </row>
    <row r="391" spans="1:10">
      <c r="A391" s="10">
        <v>24</v>
      </c>
      <c r="B391" s="68" t="s">
        <v>555</v>
      </c>
      <c r="E391" s="10">
        <v>1</v>
      </c>
      <c r="H391" s="10" t="s">
        <v>159</v>
      </c>
      <c r="I391" s="10" t="s">
        <v>155</v>
      </c>
      <c r="J391" s="10" t="s">
        <v>165</v>
      </c>
    </row>
    <row r="392" spans="1:10">
      <c r="A392" s="10">
        <v>24</v>
      </c>
      <c r="B392" s="68" t="s">
        <v>556</v>
      </c>
      <c r="C392" s="10">
        <v>1</v>
      </c>
      <c r="E392" s="10">
        <v>3</v>
      </c>
      <c r="H392" s="10" t="s">
        <v>159</v>
      </c>
      <c r="I392" s="10" t="s">
        <v>155</v>
      </c>
      <c r="J392" s="10" t="s">
        <v>165</v>
      </c>
    </row>
    <row r="393" spans="1:10">
      <c r="A393" s="10">
        <v>24</v>
      </c>
      <c r="B393" s="68" t="s">
        <v>557</v>
      </c>
      <c r="C393" s="10">
        <v>1</v>
      </c>
      <c r="G393" s="10">
        <v>1</v>
      </c>
      <c r="H393" s="10" t="s">
        <v>159</v>
      </c>
      <c r="I393" s="10" t="s">
        <v>155</v>
      </c>
      <c r="J393" s="10" t="s">
        <v>165</v>
      </c>
    </row>
    <row r="394" spans="1:10">
      <c r="A394" s="10">
        <v>24</v>
      </c>
      <c r="B394" s="68" t="s">
        <v>558</v>
      </c>
      <c r="E394" s="10">
        <v>2</v>
      </c>
      <c r="H394" s="10" t="s">
        <v>159</v>
      </c>
      <c r="I394" s="10" t="s">
        <v>155</v>
      </c>
      <c r="J394" s="10" t="s">
        <v>165</v>
      </c>
    </row>
    <row r="395" spans="1:10">
      <c r="A395" s="10">
        <v>24</v>
      </c>
      <c r="B395" s="68" t="s">
        <v>559</v>
      </c>
      <c r="H395" s="10" t="s">
        <v>159</v>
      </c>
      <c r="I395" s="10" t="s">
        <v>155</v>
      </c>
      <c r="J395" s="10" t="s">
        <v>165</v>
      </c>
    </row>
    <row r="396" spans="1:10">
      <c r="A396" s="10">
        <v>24</v>
      </c>
      <c r="B396" s="68" t="s">
        <v>560</v>
      </c>
      <c r="E396" s="10">
        <v>1</v>
      </c>
      <c r="H396" s="10" t="s">
        <v>198</v>
      </c>
      <c r="I396" s="10" t="s">
        <v>160</v>
      </c>
      <c r="J396" s="10" t="s">
        <v>165</v>
      </c>
    </row>
    <row r="397" spans="1:10">
      <c r="A397" s="10">
        <v>24</v>
      </c>
      <c r="B397" s="68" t="s">
        <v>561</v>
      </c>
      <c r="H397" s="10" t="s">
        <v>159</v>
      </c>
      <c r="I397" s="10" t="s">
        <v>160</v>
      </c>
      <c r="J397" s="10" t="s">
        <v>165</v>
      </c>
    </row>
    <row r="398" spans="1:10">
      <c r="A398" s="10">
        <v>24</v>
      </c>
      <c r="B398" s="68" t="s">
        <v>562</v>
      </c>
      <c r="H398" s="10" t="s">
        <v>159</v>
      </c>
      <c r="I398" s="10" t="s">
        <v>160</v>
      </c>
      <c r="J398" s="10" t="s">
        <v>165</v>
      </c>
    </row>
    <row r="399" spans="1:10">
      <c r="A399" s="10">
        <v>24</v>
      </c>
      <c r="B399" s="68" t="s">
        <v>563</v>
      </c>
      <c r="F399" s="10">
        <v>1</v>
      </c>
      <c r="H399" s="10" t="s">
        <v>159</v>
      </c>
      <c r="I399" s="10" t="s">
        <v>199</v>
      </c>
      <c r="J399" s="10" t="s">
        <v>165</v>
      </c>
    </row>
    <row r="400" spans="1:10">
      <c r="A400" s="10">
        <v>24</v>
      </c>
      <c r="B400" s="68" t="s">
        <v>564</v>
      </c>
      <c r="E400" s="10">
        <v>2</v>
      </c>
      <c r="H400" s="10" t="s">
        <v>198</v>
      </c>
      <c r="I400" s="10" t="s">
        <v>160</v>
      </c>
      <c r="J400" s="10" t="s">
        <v>165</v>
      </c>
    </row>
    <row r="401" spans="1:10">
      <c r="A401" s="10">
        <v>24</v>
      </c>
      <c r="B401" s="68" t="s">
        <v>565</v>
      </c>
      <c r="H401" s="10" t="s">
        <v>198</v>
      </c>
      <c r="I401" s="10" t="s">
        <v>199</v>
      </c>
      <c r="J401" s="10" t="s">
        <v>165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C4041-6703-41D0-811B-A750E9C3E2D2}">
  <sheetPr>
    <tabColor rgb="FF92D050"/>
  </sheetPr>
  <dimension ref="A1:S23"/>
  <sheetViews>
    <sheetView tabSelected="1" workbookViewId="0">
      <selection activeCell="N28" sqref="N28"/>
    </sheetView>
  </sheetViews>
  <sheetFormatPr defaultRowHeight="15"/>
  <cols>
    <col min="1" max="1" width="11.5703125" customWidth="1"/>
    <col min="2" max="2" width="11.28515625" bestFit="1" customWidth="1"/>
    <col min="3" max="3" width="10.140625" bestFit="1" customWidth="1"/>
    <col min="4" max="4" width="9.7109375" customWidth="1"/>
    <col min="5" max="5" width="9" customWidth="1"/>
    <col min="6" max="6" width="10.28515625" customWidth="1"/>
    <col min="7" max="7" width="10.85546875" bestFit="1" customWidth="1"/>
    <col min="8" max="8" width="10.5703125" customWidth="1"/>
    <col min="14" max="14" width="14.7109375" customWidth="1"/>
    <col min="15" max="15" width="14.42578125" customWidth="1"/>
    <col min="16" max="16" width="19.85546875" bestFit="1" customWidth="1"/>
    <col min="17" max="17" width="14.85546875" bestFit="1" customWidth="1"/>
    <col min="18" max="18" width="10.42578125" bestFit="1" customWidth="1"/>
    <col min="19" max="19" width="11" bestFit="1" customWidth="1"/>
  </cols>
  <sheetData>
    <row r="1" spans="1:19">
      <c r="A1" s="1"/>
      <c r="B1" s="1" t="s">
        <v>221</v>
      </c>
      <c r="C1" s="1" t="s">
        <v>160</v>
      </c>
      <c r="D1" s="1" t="s">
        <v>155</v>
      </c>
      <c r="E1" s="1" t="s">
        <v>152</v>
      </c>
      <c r="F1" s="1" t="s">
        <v>523</v>
      </c>
      <c r="G1" s="1" t="s">
        <v>239</v>
      </c>
      <c r="H1" s="1" t="s">
        <v>199</v>
      </c>
      <c r="I1" s="1"/>
      <c r="J1" s="1" t="s">
        <v>88</v>
      </c>
      <c r="O1" t="s">
        <v>566</v>
      </c>
      <c r="P1" t="s">
        <v>36</v>
      </c>
      <c r="Q1" t="s">
        <v>144</v>
      </c>
      <c r="R1" t="s">
        <v>567</v>
      </c>
      <c r="S1" t="s">
        <v>568</v>
      </c>
    </row>
    <row r="2" spans="1:19">
      <c r="A2" s="1" t="s">
        <v>66</v>
      </c>
      <c r="B2" s="1"/>
      <c r="C2" s="1">
        <v>3</v>
      </c>
      <c r="D2" s="1">
        <v>5</v>
      </c>
      <c r="E2" s="1">
        <v>12</v>
      </c>
      <c r="F2" s="1"/>
      <c r="G2" s="1"/>
      <c r="H2" s="1"/>
      <c r="I2" s="1"/>
      <c r="J2" s="1">
        <f t="shared" ref="J2:J21" si="0">SUM(B2:H2)</f>
        <v>20</v>
      </c>
      <c r="N2" t="s">
        <v>221</v>
      </c>
      <c r="O2">
        <v>21</v>
      </c>
      <c r="P2">
        <v>2</v>
      </c>
      <c r="Q2">
        <v>30</v>
      </c>
      <c r="R2">
        <v>0</v>
      </c>
      <c r="S2">
        <v>0</v>
      </c>
    </row>
    <row r="3" spans="1:19">
      <c r="A3" s="1" t="s">
        <v>68</v>
      </c>
      <c r="B3" s="1"/>
      <c r="C3" s="1">
        <v>7</v>
      </c>
      <c r="D3" s="1">
        <v>1</v>
      </c>
      <c r="E3" s="1">
        <v>12</v>
      </c>
      <c r="F3" s="1"/>
      <c r="G3" s="1"/>
      <c r="H3" s="1"/>
      <c r="I3" s="1"/>
      <c r="J3" s="1">
        <f t="shared" si="0"/>
        <v>20</v>
      </c>
      <c r="N3" s="32" t="s">
        <v>160</v>
      </c>
      <c r="O3">
        <v>30</v>
      </c>
      <c r="P3">
        <v>7</v>
      </c>
      <c r="Q3">
        <v>123</v>
      </c>
      <c r="R3">
        <v>3</v>
      </c>
      <c r="S3">
        <v>2</v>
      </c>
    </row>
    <row r="4" spans="1:19">
      <c r="A4" s="1" t="s">
        <v>70</v>
      </c>
      <c r="B4" s="1"/>
      <c r="C4" s="1">
        <v>3</v>
      </c>
      <c r="D4" s="1"/>
      <c r="E4" s="1">
        <v>13</v>
      </c>
      <c r="F4" s="1"/>
      <c r="G4" s="1"/>
      <c r="H4" s="1">
        <v>4</v>
      </c>
      <c r="I4" s="1"/>
      <c r="J4" s="1">
        <f t="shared" si="0"/>
        <v>20</v>
      </c>
      <c r="N4" s="31" t="s">
        <v>155</v>
      </c>
      <c r="O4">
        <v>149</v>
      </c>
      <c r="P4">
        <v>3</v>
      </c>
      <c r="Q4">
        <v>49</v>
      </c>
      <c r="R4">
        <v>3</v>
      </c>
      <c r="S4">
        <v>2</v>
      </c>
    </row>
    <row r="5" spans="1:19">
      <c r="A5" s="1" t="s">
        <v>71</v>
      </c>
      <c r="B5" s="1">
        <v>4</v>
      </c>
      <c r="C5" s="1"/>
      <c r="D5" s="1">
        <v>3</v>
      </c>
      <c r="E5" s="1">
        <v>8</v>
      </c>
      <c r="F5" s="1"/>
      <c r="G5" s="1">
        <v>2</v>
      </c>
      <c r="H5" s="1">
        <v>3</v>
      </c>
      <c r="I5" s="1"/>
      <c r="J5" s="1">
        <f t="shared" si="0"/>
        <v>20</v>
      </c>
      <c r="N5" s="33" t="s">
        <v>152</v>
      </c>
      <c r="O5">
        <v>277</v>
      </c>
      <c r="P5">
        <v>1</v>
      </c>
      <c r="Q5">
        <v>104</v>
      </c>
      <c r="R5">
        <v>5</v>
      </c>
      <c r="S5">
        <v>2</v>
      </c>
    </row>
    <row r="6" spans="1:19">
      <c r="A6" s="1" t="s">
        <v>72</v>
      </c>
      <c r="B6" s="1">
        <v>3</v>
      </c>
      <c r="C6" s="1">
        <v>5</v>
      </c>
      <c r="D6" s="1">
        <v>5</v>
      </c>
      <c r="E6" s="1">
        <v>7</v>
      </c>
      <c r="F6" s="1"/>
      <c r="G6" s="1"/>
      <c r="H6" s="1"/>
      <c r="I6" s="1"/>
      <c r="J6" s="1">
        <f t="shared" si="0"/>
        <v>20</v>
      </c>
      <c r="N6" s="29" t="s">
        <v>523</v>
      </c>
      <c r="O6">
        <v>1</v>
      </c>
      <c r="P6">
        <v>0</v>
      </c>
      <c r="Q6">
        <v>6</v>
      </c>
      <c r="R6">
        <v>0</v>
      </c>
      <c r="S6">
        <v>0</v>
      </c>
    </row>
    <row r="7" spans="1:19">
      <c r="A7" s="1" t="s">
        <v>73</v>
      </c>
      <c r="B7" s="1"/>
      <c r="C7" s="1">
        <v>3</v>
      </c>
      <c r="D7" s="1"/>
      <c r="E7" s="1">
        <v>7</v>
      </c>
      <c r="F7" s="1"/>
      <c r="G7" s="1">
        <v>4</v>
      </c>
      <c r="H7" s="1">
        <v>6</v>
      </c>
      <c r="I7" s="1"/>
      <c r="J7" s="1">
        <f t="shared" si="0"/>
        <v>20</v>
      </c>
      <c r="N7" s="35" t="s">
        <v>239</v>
      </c>
      <c r="O7">
        <v>2</v>
      </c>
      <c r="P7">
        <v>0</v>
      </c>
      <c r="Q7">
        <v>7</v>
      </c>
      <c r="R7">
        <v>1</v>
      </c>
      <c r="S7">
        <v>0</v>
      </c>
    </row>
    <row r="8" spans="1:19">
      <c r="A8" s="1" t="s">
        <v>74</v>
      </c>
      <c r="B8" s="1">
        <v>1</v>
      </c>
      <c r="C8" s="1">
        <v>6</v>
      </c>
      <c r="D8" s="1">
        <v>2</v>
      </c>
      <c r="E8" s="1">
        <v>10</v>
      </c>
      <c r="F8" s="1"/>
      <c r="G8" s="1"/>
      <c r="H8" s="1">
        <v>1</v>
      </c>
      <c r="I8" s="1"/>
      <c r="J8" s="1">
        <f t="shared" si="0"/>
        <v>20</v>
      </c>
      <c r="N8" s="34" t="s">
        <v>569</v>
      </c>
      <c r="O8">
        <v>35</v>
      </c>
      <c r="P8">
        <v>0</v>
      </c>
      <c r="Q8">
        <v>27</v>
      </c>
      <c r="R8">
        <v>1</v>
      </c>
      <c r="S8">
        <v>0</v>
      </c>
    </row>
    <row r="9" spans="1:19">
      <c r="A9" s="1" t="s">
        <v>75</v>
      </c>
      <c r="B9" s="1">
        <v>8</v>
      </c>
      <c r="C9" s="1"/>
      <c r="D9" s="1"/>
      <c r="E9" s="1">
        <v>12</v>
      </c>
      <c r="F9" s="1"/>
      <c r="G9" s="1"/>
      <c r="H9" s="1"/>
      <c r="I9" s="1"/>
      <c r="J9" s="1">
        <f t="shared" si="0"/>
        <v>20</v>
      </c>
    </row>
    <row r="10" spans="1:19">
      <c r="A10" s="1" t="s">
        <v>76</v>
      </c>
      <c r="B10" s="1">
        <v>1</v>
      </c>
      <c r="C10" s="1">
        <v>7</v>
      </c>
      <c r="D10" s="1">
        <v>4</v>
      </c>
      <c r="E10" s="1">
        <v>8</v>
      </c>
      <c r="F10" s="1"/>
      <c r="G10" s="1"/>
      <c r="H10" s="1"/>
      <c r="I10" s="1"/>
      <c r="J10" s="1">
        <f t="shared" si="0"/>
        <v>20</v>
      </c>
    </row>
    <row r="11" spans="1:19">
      <c r="A11" s="1" t="s">
        <v>77</v>
      </c>
      <c r="B11" s="1">
        <v>8</v>
      </c>
      <c r="C11" s="1"/>
      <c r="D11" s="1">
        <v>7</v>
      </c>
      <c r="E11" s="1">
        <v>2</v>
      </c>
      <c r="F11" s="1"/>
      <c r="G11" s="1"/>
      <c r="H11" s="1">
        <v>3</v>
      </c>
      <c r="I11" s="1"/>
      <c r="J11" s="1">
        <f t="shared" si="0"/>
        <v>20</v>
      </c>
    </row>
    <row r="12" spans="1:19">
      <c r="A12" s="1" t="s">
        <v>78</v>
      </c>
      <c r="B12" s="1"/>
      <c r="C12" s="1">
        <v>8</v>
      </c>
      <c r="D12" s="1">
        <v>2</v>
      </c>
      <c r="E12" s="1">
        <v>8</v>
      </c>
      <c r="F12" s="1"/>
      <c r="G12" s="1"/>
      <c r="H12" s="1">
        <v>2</v>
      </c>
      <c r="I12" s="1"/>
      <c r="J12" s="1">
        <f t="shared" si="0"/>
        <v>20</v>
      </c>
    </row>
    <row r="13" spans="1:19">
      <c r="A13" s="1" t="s">
        <v>79</v>
      </c>
      <c r="B13" s="1">
        <v>3</v>
      </c>
      <c r="C13" s="1">
        <v>2</v>
      </c>
      <c r="D13" s="1">
        <v>5</v>
      </c>
      <c r="E13" s="1">
        <v>4</v>
      </c>
      <c r="F13" s="1"/>
      <c r="G13" s="1"/>
      <c r="H13" s="1">
        <v>6</v>
      </c>
      <c r="I13" s="1"/>
      <c r="J13" s="1">
        <f t="shared" si="0"/>
        <v>20</v>
      </c>
    </row>
    <row r="14" spans="1:19">
      <c r="A14" s="1" t="s">
        <v>80</v>
      </c>
      <c r="B14" s="1"/>
      <c r="C14" s="1">
        <v>8</v>
      </c>
      <c r="D14" s="1">
        <v>2</v>
      </c>
      <c r="E14" s="1">
        <v>9</v>
      </c>
      <c r="F14" s="1"/>
      <c r="G14" s="1">
        <v>1</v>
      </c>
      <c r="H14" s="1"/>
      <c r="I14" s="1"/>
      <c r="J14" s="1">
        <f t="shared" si="0"/>
        <v>20</v>
      </c>
    </row>
    <row r="15" spans="1:19">
      <c r="A15" s="1" t="s">
        <v>81</v>
      </c>
      <c r="B15" s="1">
        <v>2</v>
      </c>
      <c r="C15" s="1">
        <v>2</v>
      </c>
      <c r="D15" s="1">
        <v>5</v>
      </c>
      <c r="E15" s="1">
        <v>11</v>
      </c>
      <c r="F15" s="1"/>
      <c r="G15" s="1"/>
      <c r="H15" s="1"/>
      <c r="I15" s="1"/>
      <c r="J15" s="1">
        <f t="shared" si="0"/>
        <v>20</v>
      </c>
    </row>
    <row r="16" spans="1:19">
      <c r="A16" s="1" t="s">
        <v>82</v>
      </c>
      <c r="B16" s="1"/>
      <c r="C16" s="1">
        <v>13</v>
      </c>
      <c r="D16" s="1">
        <v>4</v>
      </c>
      <c r="E16" s="1">
        <v>3</v>
      </c>
      <c r="F16" s="1"/>
      <c r="G16" s="1"/>
      <c r="H16" s="1"/>
      <c r="I16" s="1"/>
      <c r="J16" s="1">
        <f t="shared" si="0"/>
        <v>20</v>
      </c>
    </row>
    <row r="17" spans="1:10">
      <c r="A17" s="1" t="s">
        <v>83</v>
      </c>
      <c r="B17" s="1"/>
      <c r="C17" s="1">
        <v>9</v>
      </c>
      <c r="D17" s="1">
        <v>4</v>
      </c>
      <c r="E17" s="1">
        <v>5</v>
      </c>
      <c r="F17" s="1"/>
      <c r="G17" s="1">
        <v>2</v>
      </c>
      <c r="H17" s="1"/>
      <c r="I17" s="1"/>
      <c r="J17" s="1">
        <f t="shared" si="0"/>
        <v>20</v>
      </c>
    </row>
    <row r="18" spans="1:10">
      <c r="A18" s="1" t="s">
        <v>84</v>
      </c>
      <c r="B18" s="1"/>
      <c r="C18" s="1">
        <v>4</v>
      </c>
      <c r="D18" s="1">
        <v>4</v>
      </c>
      <c r="E18" s="1">
        <v>12</v>
      </c>
      <c r="F18" s="1"/>
      <c r="G18" s="1"/>
      <c r="H18" s="1"/>
      <c r="I18" s="1"/>
      <c r="J18" s="1">
        <f t="shared" si="0"/>
        <v>20</v>
      </c>
    </row>
    <row r="19" spans="1:10">
      <c r="A19" s="1" t="s">
        <v>85</v>
      </c>
      <c r="B19" s="1"/>
      <c r="C19" s="1">
        <v>5</v>
      </c>
      <c r="D19" s="1">
        <v>2</v>
      </c>
      <c r="E19" s="1">
        <v>7</v>
      </c>
      <c r="F19" s="1">
        <v>3</v>
      </c>
      <c r="G19" s="1">
        <v>3</v>
      </c>
      <c r="H19" s="1"/>
      <c r="I19" s="1"/>
      <c r="J19" s="1">
        <f t="shared" si="0"/>
        <v>20</v>
      </c>
    </row>
    <row r="20" spans="1:10">
      <c r="A20" s="1" t="s">
        <v>86</v>
      </c>
      <c r="B20" s="1"/>
      <c r="C20" s="1">
        <v>3</v>
      </c>
      <c r="D20" s="1">
        <v>8</v>
      </c>
      <c r="E20" s="1">
        <v>6</v>
      </c>
      <c r="F20" s="1">
        <v>3</v>
      </c>
      <c r="G20" s="1"/>
      <c r="H20" s="1"/>
      <c r="I20" s="1"/>
      <c r="J20" s="1">
        <f t="shared" si="0"/>
        <v>20</v>
      </c>
    </row>
    <row r="21" spans="1:10">
      <c r="A21" s="1" t="s">
        <v>87</v>
      </c>
      <c r="B21" s="1"/>
      <c r="C21" s="1">
        <v>12</v>
      </c>
      <c r="D21" s="1">
        <v>6</v>
      </c>
      <c r="E21" s="1"/>
      <c r="F21" s="1"/>
      <c r="G21" s="1"/>
      <c r="H21" s="1">
        <v>2</v>
      </c>
      <c r="I21" s="1"/>
      <c r="J21" s="1">
        <f t="shared" si="0"/>
        <v>20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 t="s">
        <v>88</v>
      </c>
      <c r="B23" s="1">
        <f>SUM(B2:B21)</f>
        <v>30</v>
      </c>
      <c r="C23" s="1">
        <f t="shared" ref="C23:H23" si="1">SUM(C2:C21)</f>
        <v>100</v>
      </c>
      <c r="D23" s="1">
        <f t="shared" si="1"/>
        <v>69</v>
      </c>
      <c r="E23" s="1">
        <f t="shared" si="1"/>
        <v>156</v>
      </c>
      <c r="F23" s="1">
        <f t="shared" si="1"/>
        <v>6</v>
      </c>
      <c r="G23" s="1">
        <f t="shared" si="1"/>
        <v>12</v>
      </c>
      <c r="H23" s="1">
        <f t="shared" si="1"/>
        <v>27</v>
      </c>
      <c r="I23" s="1"/>
      <c r="J23" s="1"/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astTrack Document" ma:contentTypeID="0x010100E106A414AAFDB04FBE306619CD48353E002F0A2382F357314CA07B1E1FA9C121DE" ma:contentTypeVersion="28" ma:contentTypeDescription="" ma:contentTypeScope="" ma:versionID="479e827f6f4ac05514c7f9fd7ecbc975">
  <xsd:schema xmlns:xsd="http://www.w3.org/2001/XMLSchema" xmlns:xs="http://www.w3.org/2001/XMLSchema" xmlns:p="http://schemas.microsoft.com/office/2006/metadata/properties" xmlns:ns1="http://schemas.microsoft.com/sharepoint/v3" xmlns:ns2="3f9f7acc-4d99-40e6-b6e9-12f826063963" xmlns:ns3="5ae100dd-7238-47d4-864c-a888c323434e" xmlns:ns4="2deeec1d-cb6f-4242-aff8-c2598d059fcc" xmlns:ns5="d9c6f299-dc7c-49c5-a3f7-54d1288b5f35" targetNamespace="http://schemas.microsoft.com/office/2006/metadata/properties" ma:root="true" ma:fieldsID="9d1da27b16978719c3418010fda63282" ns1:_="" ns2:_="" ns3:_="" ns4:_="" ns5:_="">
    <xsd:import namespace="http://schemas.microsoft.com/sharepoint/v3"/>
    <xsd:import namespace="3f9f7acc-4d99-40e6-b6e9-12f826063963"/>
    <xsd:import namespace="5ae100dd-7238-47d4-864c-a888c323434e"/>
    <xsd:import namespace="2deeec1d-cb6f-4242-aff8-c2598d059fcc"/>
    <xsd:import namespace="d9c6f299-dc7c-49c5-a3f7-54d1288b5f35"/>
    <xsd:element name="properties">
      <xsd:complexType>
        <xsd:sequence>
          <xsd:element name="documentManagement">
            <xsd:complexType>
              <xsd:all>
                <xsd:element ref="ns2:FastTrackTopic" minOccurs="0"/>
                <xsd:element ref="ns2:FastTrackWebPage" minOccurs="0"/>
                <xsd:element ref="ns2:PRA" minOccurs="0"/>
                <xsd:element ref="ns2:FastTrackAppID" minOccurs="0"/>
                <xsd:element ref="ns2:FastTrackAppTitle" minOccurs="0"/>
                <xsd:element ref="ns2:FastTrackAppType" minOccurs="0"/>
                <xsd:element ref="ns1:Company" minOccurs="0"/>
                <xsd:element ref="ns2:FastTrackActs" minOccurs="0"/>
                <xsd:element ref="ns3:_dlc_DocIdPersistId" minOccurs="0"/>
                <xsd:element ref="ns3:_dlc_DocId" minOccurs="0"/>
                <xsd:element ref="ns3:_dlc_DocIdUr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5:TaxCatchAll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date" minOccurs="0"/>
                <xsd:element ref="ns4:MediaLengthInSeconds" minOccurs="0"/>
                <xsd:element ref="ns4:MediaServiceLoca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pany" ma:index="8" nillable="true" ma:displayName="Company" ma:internalName="Compan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f7acc-4d99-40e6-b6e9-12f826063963" elementFormDefault="qualified">
    <xsd:import namespace="http://schemas.microsoft.com/office/2006/documentManagement/types"/>
    <xsd:import namespace="http://schemas.microsoft.com/office/infopath/2007/PartnerControls"/>
    <xsd:element name="FastTrackTopic" ma:index="2" nillable="true" ma:displayName="Fast Track Topic" ma:format="Dropdown" ma:internalName="FastTrackTopic">
      <xsd:simpleType>
        <xsd:restriction base="dms:Choice">
          <xsd:enumeration value="Contract Management"/>
          <xsd:enumeration value="Project Planning"/>
          <xsd:enumeration value="Close Out"/>
          <xsd:enumeration value="Applicant Communication"/>
          <xsd:enumeration value="Redacted Application Documents"/>
          <xsd:enumeration value="Media and General Communications"/>
          <xsd:enumeration value="Local Authority Communication"/>
          <xsd:enumeration value="Application Documents"/>
          <xsd:enumeration value="Complete Assessment"/>
          <xsd:enumeration value="Government Agency Communication"/>
          <xsd:enumeration value="Expert Panel Communication"/>
          <xsd:enumeration value="Media and General Communications"/>
          <xsd:enumeration value="Identification of Parties"/>
          <xsd:enumeration value="Comments from Parties"/>
          <xsd:enumeration value="Process Updates"/>
          <xsd:enumeration value="Invitation for Comment"/>
          <xsd:enumeration value="Local Authority Communication"/>
          <xsd:enumeration value="Government Agency Communication"/>
          <xsd:enumeration value="Expert Panel Communication"/>
          <xsd:enumeration value="Applicant Communication"/>
          <xsd:enumeration value="unsolicited communication"/>
          <xsd:enumeration value="Contractor Payments"/>
          <xsd:enumeration value="Cost Objections"/>
          <xsd:enumeration value="Project Finance"/>
          <xsd:enumeration value="Expert Panel Payments"/>
          <xsd:enumeration value="Applicant Cost Recovery"/>
          <xsd:enumeration value="Other Payments"/>
          <xsd:enumeration value="Internal Communication"/>
          <xsd:enumeration value="Local Authority Communication"/>
          <xsd:enumeration value="Further Information Requests"/>
          <xsd:enumeration value="Draft Application"/>
          <xsd:enumeration value="Applicant Communication"/>
          <xsd:enumeration value="Government Agency Communication"/>
          <xsd:enumeration value="Final Decision"/>
          <xsd:enumeration value="Applicant Communication"/>
          <xsd:enumeration value="Expert Panel Communication"/>
          <xsd:enumeration value="Draft Conditions"/>
          <xsd:enumeration value="Decision Release"/>
          <xsd:enumeration value="Draft Decision"/>
          <xsd:enumeration value="Resource consent, designation and certificate of compliance"/>
          <xsd:enumeration value="Media and General Communications"/>
          <xsd:enumeration value="Communication with Parties"/>
          <xsd:enumeration value="EPA Advice"/>
          <xsd:enumeration value="Local Authority Advice"/>
          <xsd:enumeration value="Decision and Appeal"/>
          <xsd:enumeration value="Reports and Advice"/>
          <xsd:enumeration value="Panel Correspondence"/>
          <xsd:enumeration value="Invited Comments"/>
          <xsd:enumeration value="Redacted Application Documents"/>
          <xsd:enumeration value="Government Agency Communication"/>
          <xsd:enumeration value="Applicant Communication"/>
          <xsd:enumeration value="Communication with Parties"/>
          <xsd:enumeration value="Local Authority Communication"/>
          <xsd:enumeration value="Expert Panel Communication"/>
          <xsd:enumeration value="Applicant Communication"/>
          <xsd:enumeration value="Further Information Requests"/>
          <xsd:enumeration value="Local Authority Communication"/>
          <xsd:enumeration value="Communication with Parties"/>
          <xsd:enumeration value="Government Agency Communication"/>
          <xsd:enumeration value="Expert reports and advice"/>
          <xsd:enumeration value="Local Authority Report and Advice"/>
          <xsd:enumeration value="Expert Panel Communication"/>
          <xsd:enumeration value="Applicant Communication"/>
          <xsd:enumeration value="Expert Panel Communication"/>
          <xsd:enumeration value="Communication with Parties"/>
          <xsd:enumeration value="Media and General Communications"/>
          <xsd:enumeration value="Iwi Authority Communication"/>
          <xsd:enumeration value="Appointments"/>
          <xsd:enumeration value="COI Register"/>
          <xsd:enumeration value="Register of Commissioners"/>
          <xsd:enumeration value="Local Authority Communication"/>
          <xsd:enumeration value="Convener Communication"/>
          <xsd:enumeration value="Government Agency Communication"/>
          <xsd:enumeration value="Pre-Hearing"/>
          <xsd:enumeration value="Media and General Communications"/>
          <xsd:enumeration value="Evidence"/>
          <xsd:enumeration value="Documents Presented at Hearing"/>
          <xsd:enumeration value="Applicant Communication"/>
          <xsd:enumeration value="Contractor Communication"/>
          <xsd:enumeration value="Government Agency Communication"/>
          <xsd:enumeration value="Hearing Operations"/>
          <xsd:enumeration value="Hearing Schedule"/>
          <xsd:enumeration value="Transcript and Recordings and Proceedings"/>
          <xsd:enumeration value="Internal Communication"/>
          <xsd:enumeration value="Communication with Parties"/>
          <xsd:enumeration value="Internal Communication"/>
          <xsd:enumeration value="Appeals"/>
          <xsd:enumeration value="Communication with Parties"/>
          <xsd:enumeration value="Applicant Communication"/>
          <xsd:enumeration value="Local Authority Communication"/>
          <xsd:enumeration value="Media and General Communications"/>
          <xsd:enumeration value="COI Register"/>
          <xsd:enumeration value="Travel and Accommodation"/>
          <xsd:enumeration value="Expert Panel Issued Documents"/>
          <xsd:enumeration value="Government Agency Communication"/>
          <xsd:enumeration value="Meetings"/>
          <xsd:enumeration value="Administration"/>
          <xsd:enumeration value="Applicant"/>
          <xsd:enumeration value="Panel Members"/>
          <xsd:enumeration value="Contractor Communication"/>
          <xsd:enumeration value="Local Authority Communication"/>
          <xsd:enumeration value="Expert Panel Communication"/>
          <xsd:enumeration value="Internal Communication"/>
          <xsd:enumeration value="Applicant Communication"/>
          <xsd:enumeration value="Communication with Parties"/>
          <xsd:enumeration value="Evidence"/>
          <xsd:enumeration value="Hearing Planning"/>
        </xsd:restriction>
      </xsd:simpleType>
    </xsd:element>
    <xsd:element name="FastTrackWebPage" ma:index="3" nillable="true" ma:displayName="Fast Track Web Page" ma:format="Dropdown" ma:internalName="FastTrackWebPage">
      <xsd:simpleType>
        <xsd:restriction base="dms:Choice">
          <xsd:enumeration value="Application"/>
          <xsd:enumeration value="Comments from invited parties"/>
          <xsd:enumeration value="Correspondence to and from the panel"/>
          <xsd:enumeration value="Expert Panel"/>
          <xsd:enumeration value="Draft conditions"/>
          <xsd:enumeration value="Reports and advice"/>
          <xsd:enumeration value="Decision notice"/>
          <xsd:enumeration value="Hearing"/>
          <xsd:enumeration value="Appeal"/>
          <xsd:enumeration value="Appeal - Expert conferencing"/>
          <xsd:enumeration value="Applicant Responses"/>
        </xsd:restriction>
      </xsd:simpleType>
    </xsd:element>
    <xsd:element name="PRA" ma:index="4" nillable="true" ma:displayName="PRA" ma:internalName="PRA">
      <xsd:simpleType>
        <xsd:restriction base="dms:Text">
          <xsd:maxLength value="255"/>
        </xsd:restriction>
      </xsd:simpleType>
    </xsd:element>
    <xsd:element name="FastTrackAppID" ma:index="5" nillable="true" ma:displayName="Unique Project ID" ma:internalName="FastTrackAppID">
      <xsd:simpleType>
        <xsd:restriction base="dms:Text">
          <xsd:maxLength value="255"/>
        </xsd:restriction>
      </xsd:simpleType>
    </xsd:element>
    <xsd:element name="FastTrackAppTitle" ma:index="6" nillable="true" ma:displayName="Project Name/Title" ma:internalName="FastTrackAppTitle">
      <xsd:simpleType>
        <xsd:restriction base="dms:Text">
          <xsd:maxLength value="255"/>
        </xsd:restriction>
      </xsd:simpleType>
    </xsd:element>
    <xsd:element name="FastTrackAppType" ma:index="7" nillable="true" ma:displayName="Application Type" ma:format="Dropdown" ma:internalName="FastTrackAppType">
      <xsd:simpleType>
        <xsd:restriction base="dms:Choice">
          <xsd:enumeration value="Referral"/>
          <xsd:enumeration value="Substantive"/>
        </xsd:restriction>
      </xsd:simpleType>
    </xsd:element>
    <xsd:element name="FastTrackActs" ma:index="9" nillable="true" ma:displayName="Fast Track Acts" ma:internalName="FastTrackAct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Resource Management Act 1991"/>
                    <xsd:enumeration value="Resource Management Act 1991 - Notice of Requirement"/>
                    <xsd:enumeration value="Heritage New Zealand Pouhere Taonga Act 2014"/>
                    <xsd:enumeration value="The Wildlife Act 1953"/>
                    <xsd:enumeration value="The Conservation Act 1987"/>
                    <xsd:enumeration value="The Reserves Act 1977"/>
                    <xsd:enumeration value="The Exclusive Economic Zone and Continental Shelf (Environmental Effects) Act 2012"/>
                    <xsd:enumeration value="The Crown Minerals Act 1991"/>
                    <xsd:enumeration value="The Fisheries Act 1996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100dd-7238-47d4-864c-a888c323434e" elementFormDefault="qualified">
    <xsd:import namespace="http://schemas.microsoft.com/office/2006/documentManagement/types"/>
    <xsd:import namespace="http://schemas.microsoft.com/office/infopath/2007/PartnerControls"/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eec1d-cb6f-4242-aff8-c2598d059f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12b3a59-6397-4d15-930a-dc7894fa5f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" ma:index="30" nillable="true" ma:displayName="date" ma:format="DateOnly" ma:internalName="date">
      <xsd:simpleType>
        <xsd:restriction base="dms:DateTime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6f299-dc7c-49c5-a3f7-54d1288b5f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6332c9e0-a3cb-41c5-b68a-59db140cf3a4}" ma:internalName="TaxCatchAll" ma:showField="CatchAllData" ma:web="5ae100dd-7238-47d4-864c-a888c32343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c6f299-dc7c-49c5-a3f7-54d1288b5f35" xsi:nil="true"/>
    <lcf76f155ced4ddcb4097134ff3c332f xmlns="2deeec1d-cb6f-4242-aff8-c2598d059fcc">
      <Terms xmlns="http://schemas.microsoft.com/office/infopath/2007/PartnerControls"/>
    </lcf76f155ced4ddcb4097134ff3c332f>
    <Company xmlns="http://schemas.microsoft.com/sharepoint/v3">Matakanui Gold Limited</Company>
    <FastTrackWebPage xmlns="3f9f7acc-4d99-40e6-b6e9-12f826063963" xsi:nil="true"/>
    <PRA xmlns="3f9f7acc-4d99-40e6-b6e9-12f826063963" xsi:nil="true"/>
    <FastTrackAppType xmlns="3f9f7acc-4d99-40e6-b6e9-12f826063963">Substantive Approval</FastTrackAppType>
    <date xmlns="2deeec1d-cb6f-4242-aff8-c2598d059fcc" xsi:nil="true"/>
    <FastTrackAppID xmlns="3f9f7acc-4d99-40e6-b6e9-12f826063963">FTAA-2507-1089</FastTrackAppID>
    <FastTrackAppTitle xmlns="3f9f7acc-4d99-40e6-b6e9-12f826063963">Bendigo-Ophir Gold Project</FastTrackAppTitle>
    <FastTrackActs xmlns="3f9f7acc-4d99-40e6-b6e9-12f826063963">
      <Value>The Fisheries Act 1996</Value>
      <Value>The Conservation Act 1987</Value>
      <Value>The Wildlife Act 1953</Value>
      <Value>Heritage New Zealand Pouhere Taonga Act 2014</Value>
      <Value>Resource Management Act 1991</Value>
    </FastTrackActs>
    <FastTrackTopic xmlns="3f9f7acc-4d99-40e6-b6e9-12f826063963" xsi:nil="true"/>
    <_dlc_DocId xmlns="5ae100dd-7238-47d4-864c-a888c323434e">EPANZ-1167831518-143290</_dlc_DocId>
    <_dlc_DocIdUrl xmlns="5ae100dd-7238-47d4-864c-a888c323434e">
      <Url>https://epaintune.sharepoint.com/sites/EPA/_layouts/15/DocIdRedir.aspx?ID=EPANZ-1167831518-143290</Url>
      <Description>EPANZ-1167831518-143290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7A2733B-3B3A-45EC-84C3-17B7723A8C69}"/>
</file>

<file path=customXml/itemProps2.xml><?xml version="1.0" encoding="utf-8"?>
<ds:datastoreItem xmlns:ds="http://schemas.openxmlformats.org/officeDocument/2006/customXml" ds:itemID="{46B393A4-82FD-4D74-A4B6-963E7AB5B91E}"/>
</file>

<file path=customXml/itemProps3.xml><?xml version="1.0" encoding="utf-8"?>
<ds:datastoreItem xmlns:ds="http://schemas.openxmlformats.org/officeDocument/2006/customXml" ds:itemID="{256A057F-3861-49C0-9744-865A2115C966}"/>
</file>

<file path=customXml/itemProps4.xml><?xml version="1.0" encoding="utf-8"?>
<ds:datastoreItem xmlns:ds="http://schemas.openxmlformats.org/officeDocument/2006/customXml" ds:itemID="{933DA6DA-F10B-422F-BAB5-95B0705EB6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 Kroos</dc:creator>
  <cp:keywords/>
  <dc:description/>
  <cp:lastModifiedBy>Mia Turner</cp:lastModifiedBy>
  <cp:revision/>
  <dcterms:created xsi:type="dcterms:W3CDTF">2024-06-24T23:57:28Z</dcterms:created>
  <dcterms:modified xsi:type="dcterms:W3CDTF">2026-09-28T21:47:20Z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0x010100E106A414AAFDB04FBE306619CD48353E002F0A2382F357314CA07B1E1FA9C121DE</vt:lpwstr>
  </property>
  <property fmtid="{D5CDD505-2E9C-101B-9397-08002B2CF9AE}" pid="3" name="MediaServiceImageTags">
    <vt:lpwstr/>
  </property>
  <property fmtid="{D5CDD505-2E9C-101B-9397-08002B2CF9AE}" pid="4" name="_dlc_DocIdItemGuid">
    <vt:lpwstr>31fed832-2d90-4ae2-8f0d-e47be3bbae4f</vt:lpwstr>
  </property>
</Properties>
</file>